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入札関係\★R8入札関係\09_一般競争入札関係\10_R080904告知（R081008入札）_奥出雲たたらと刀剣館展示改修工事(１期)\02_仕様書（PPI掲載データ）\02_担当課オリジナルデータ・監督員通知等\"/>
    </mc:Choice>
  </mc:AlternateContent>
  <xr:revisionPtr revIDLastSave="0" documentId="13_ncr:1_{6B2D0CD8-F58C-460E-B792-5CA230DA2D1E}" xr6:coauthVersionLast="47" xr6:coauthVersionMax="47" xr10:uidLastSave="{00000000-0000-0000-0000-000000000000}"/>
  <bookViews>
    <workbookView xWindow="-108" yWindow="-108" windowWidth="23256" windowHeight="12456" xr2:uid="{339CD555-8E41-40F4-8C71-50264237BE23}"/>
  </bookViews>
  <sheets>
    <sheet name="内訳書" sheetId="13" r:id="rId1"/>
    <sheet name="見積表紙" sheetId="6" r:id="rId2"/>
    <sheet name="小計" sheetId="11" r:id="rId3"/>
    <sheet name="見積り" sheetId="12" r:id="rId4"/>
  </sheets>
  <externalReferences>
    <externalReference r:id="rId5"/>
    <externalReference r:id="rId6"/>
    <externalReference r:id="rId7"/>
  </externalReferences>
  <definedNames>
    <definedName name="\L">[1]A!$AI$32</definedName>
    <definedName name="_xlnm.Criteria">#REF!</definedName>
    <definedName name="_xlnm.Print_Area" localSheetId="3">見積り!$A$1:$N$602</definedName>
    <definedName name="_xlnm.Print_Area" localSheetId="1">見積表紙!$A$1:$M$22</definedName>
    <definedName name="_xlnm.Print_Area" localSheetId="2">小計!$A$1:$L$122</definedName>
    <definedName name="_xlnm.Print_Titles" localSheetId="3">見積り!$1:$2</definedName>
    <definedName name="_xlnm.Print_Titles" localSheetId="1">見積表紙!$1:$1</definedName>
    <definedName name="_xlnm.Print_Titles" localSheetId="2">小計!$1:$2</definedName>
    <definedName name="きっかけ要素・単価" localSheetId="1">#REF!</definedName>
    <definedName name="きっかけ要素・単価">#REF!</definedName>
    <definedName name="業務段階・掛率" localSheetId="1">#REF!</definedName>
    <definedName name="業務段階・掛率">#REF!</definedName>
    <definedName name="総原価率_売価￥67000000">[2]売価ｖｓ原価計画0515!#REF!</definedName>
    <definedName name="表示要素・ビデオ・単価" localSheetId="1">#REF!</definedName>
    <definedName name="表示要素・ビデオ・単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4" i="12" l="1"/>
  <c r="L602" i="12" l="1"/>
  <c r="L601" i="12"/>
  <c r="L599" i="12"/>
  <c r="L598" i="12"/>
  <c r="L597" i="12"/>
  <c r="L596" i="12"/>
  <c r="L595" i="12"/>
  <c r="L594" i="12"/>
  <c r="L593" i="12"/>
  <c r="L592" i="12"/>
  <c r="L591" i="12"/>
  <c r="L590" i="12"/>
  <c r="L589" i="12"/>
  <c r="L588" i="12"/>
  <c r="L587" i="12"/>
  <c r="L586" i="12"/>
  <c r="L585" i="12"/>
  <c r="L584" i="12"/>
  <c r="BH583" i="12"/>
  <c r="BG583" i="12"/>
  <c r="BA583" i="12"/>
  <c r="L582" i="12"/>
  <c r="L581" i="12"/>
  <c r="L580" i="12"/>
  <c r="BH579" i="12"/>
  <c r="BG579" i="12"/>
  <c r="BA579" i="12"/>
  <c r="L578" i="12"/>
  <c r="L577" i="12"/>
  <c r="L576" i="12"/>
  <c r="BH575" i="12"/>
  <c r="BG575" i="12"/>
  <c r="BA575" i="12"/>
  <c r="L574" i="12"/>
  <c r="L573" i="12"/>
  <c r="BH570" i="12"/>
  <c r="BG570" i="12"/>
  <c r="BA570" i="12"/>
  <c r="L569" i="12"/>
  <c r="L566" i="12"/>
  <c r="L565" i="12"/>
  <c r="BH560" i="12"/>
  <c r="BG560" i="12"/>
  <c r="BA560" i="12"/>
  <c r="L559" i="12"/>
  <c r="L558" i="12"/>
  <c r="L557" i="12"/>
  <c r="L556" i="12"/>
  <c r="L554" i="12"/>
  <c r="L553" i="12"/>
  <c r="L552" i="12"/>
  <c r="L551" i="12"/>
  <c r="BH550" i="12"/>
  <c r="BG550" i="12"/>
  <c r="BA550" i="12"/>
  <c r="BH549" i="12"/>
  <c r="BG549" i="12"/>
  <c r="BA549" i="12"/>
  <c r="L548" i="12"/>
  <c r="BH545" i="12"/>
  <c r="BG545" i="12"/>
  <c r="BA545" i="12"/>
  <c r="L544" i="12"/>
  <c r="L543" i="12"/>
  <c r="L542" i="12"/>
  <c r="L541" i="12"/>
  <c r="L540" i="12"/>
  <c r="L539" i="12"/>
  <c r="BH538" i="12"/>
  <c r="BG538" i="12"/>
  <c r="BA538" i="12"/>
  <c r="L537" i="12"/>
  <c r="L536" i="12"/>
  <c r="L535" i="12"/>
  <c r="BH533" i="12"/>
  <c r="BG533" i="12"/>
  <c r="BA533" i="12"/>
  <c r="L532" i="12"/>
  <c r="L531" i="12"/>
  <c r="L530" i="12"/>
  <c r="L529" i="12"/>
  <c r="L528" i="12"/>
  <c r="L527" i="12"/>
  <c r="L526" i="12"/>
  <c r="L525" i="12"/>
  <c r="L524" i="12"/>
  <c r="L523" i="12"/>
  <c r="L522" i="12"/>
  <c r="L521" i="12"/>
  <c r="L520" i="12"/>
  <c r="L519" i="12"/>
  <c r="L518" i="12"/>
  <c r="L517" i="12"/>
  <c r="L516" i="12"/>
  <c r="L515" i="12"/>
  <c r="L514" i="12"/>
  <c r="L513" i="12"/>
  <c r="L512" i="12"/>
  <c r="L511" i="12"/>
  <c r="BH510" i="12"/>
  <c r="BG510" i="12"/>
  <c r="BA510" i="12"/>
  <c r="L509" i="12"/>
  <c r="L508" i="12"/>
  <c r="L507" i="12"/>
  <c r="L506" i="12"/>
  <c r="L505" i="12"/>
  <c r="L504" i="12"/>
  <c r="L503" i="12"/>
  <c r="L502" i="12"/>
  <c r="L501" i="12"/>
  <c r="L500" i="12"/>
  <c r="L499" i="12"/>
  <c r="L498" i="12"/>
  <c r="L497" i="12"/>
  <c r="L496" i="12"/>
  <c r="L495" i="12"/>
  <c r="L494" i="12"/>
  <c r="L493" i="12"/>
  <c r="L492" i="12"/>
  <c r="L491" i="12"/>
  <c r="L490" i="12"/>
  <c r="L489" i="12"/>
  <c r="L488" i="12"/>
  <c r="BH487" i="12"/>
  <c r="BG487" i="12"/>
  <c r="BA487" i="12"/>
  <c r="L486" i="12"/>
  <c r="L485" i="12"/>
  <c r="L484" i="12"/>
  <c r="BH483" i="12"/>
  <c r="BG483" i="12"/>
  <c r="BA483" i="12"/>
  <c r="L482" i="12"/>
  <c r="BH479" i="12"/>
  <c r="BG479" i="12"/>
  <c r="BA479" i="12"/>
  <c r="L478" i="12"/>
  <c r="L477" i="12"/>
  <c r="L476" i="12"/>
  <c r="BH475" i="12"/>
  <c r="BG475" i="12"/>
  <c r="BA475" i="12"/>
  <c r="L474" i="12"/>
  <c r="L473" i="12"/>
  <c r="L472" i="12"/>
  <c r="L471" i="12"/>
  <c r="L470" i="12"/>
  <c r="L469" i="12"/>
  <c r="BH468" i="12"/>
  <c r="BG468" i="12"/>
  <c r="BA468" i="12"/>
  <c r="BH467" i="12"/>
  <c r="BG467" i="12"/>
  <c r="BA467" i="12"/>
  <c r="L466" i="12"/>
  <c r="L465" i="12"/>
  <c r="L464" i="12"/>
  <c r="L463" i="12"/>
  <c r="L462" i="12"/>
  <c r="L461" i="12"/>
  <c r="BH460" i="12"/>
  <c r="BG460" i="12"/>
  <c r="BA460" i="12"/>
  <c r="L459" i="12"/>
  <c r="L458" i="12"/>
  <c r="L457" i="12"/>
  <c r="L456" i="12"/>
  <c r="BH455" i="12"/>
  <c r="BG455" i="12"/>
  <c r="BA455" i="12"/>
  <c r="L454" i="12"/>
  <c r="L453" i="12"/>
  <c r="L452" i="12"/>
  <c r="BH451" i="12"/>
  <c r="BG451" i="12"/>
  <c r="BA451" i="12"/>
  <c r="L450" i="12"/>
  <c r="L449" i="12"/>
  <c r="L448" i="12"/>
  <c r="BH447" i="12"/>
  <c r="BG447" i="12"/>
  <c r="BA447" i="12"/>
  <c r="BH446" i="12"/>
  <c r="BG446" i="12"/>
  <c r="BA446" i="12"/>
  <c r="L445" i="12"/>
  <c r="L444" i="12"/>
  <c r="BH443" i="12"/>
  <c r="BG443" i="12"/>
  <c r="BA443" i="12"/>
  <c r="L442" i="12"/>
  <c r="L441" i="12"/>
  <c r="L440" i="12"/>
  <c r="L439" i="12"/>
  <c r="BH438" i="12"/>
  <c r="BG438" i="12"/>
  <c r="BA438" i="12"/>
  <c r="L437" i="12"/>
  <c r="L436" i="12"/>
  <c r="L435" i="12"/>
  <c r="L434" i="12"/>
  <c r="L433" i="12"/>
  <c r="BH432" i="12"/>
  <c r="BG432" i="12"/>
  <c r="BA432" i="12"/>
  <c r="L431" i="12"/>
  <c r="L430" i="12"/>
  <c r="L429" i="12"/>
  <c r="L428" i="12"/>
  <c r="L427" i="12"/>
  <c r="L426" i="12"/>
  <c r="BH425" i="12"/>
  <c r="BG425" i="12"/>
  <c r="BA425" i="12"/>
  <c r="L424" i="12"/>
  <c r="L423" i="12"/>
  <c r="L422" i="12"/>
  <c r="BH421" i="12"/>
  <c r="BG421" i="12"/>
  <c r="BA421" i="12"/>
  <c r="BH420" i="12"/>
  <c r="BG420" i="12"/>
  <c r="BA420" i="12"/>
  <c r="L419" i="12"/>
  <c r="L418" i="12"/>
  <c r="L417" i="12"/>
  <c r="L416" i="12"/>
  <c r="L415" i="12"/>
  <c r="BH414" i="12"/>
  <c r="BG414" i="12"/>
  <c r="BA414" i="12"/>
  <c r="L413" i="12"/>
  <c r="L412" i="12"/>
  <c r="L411" i="12"/>
  <c r="BH410" i="12"/>
  <c r="BG410" i="12"/>
  <c r="BA410" i="12"/>
  <c r="BH409" i="12"/>
  <c r="BG409" i="12"/>
  <c r="BA409" i="12"/>
  <c r="L408" i="12"/>
  <c r="L407" i="12"/>
  <c r="L406" i="12"/>
  <c r="L405" i="12"/>
  <c r="L404" i="12"/>
  <c r="L403" i="12"/>
  <c r="L402" i="12"/>
  <c r="L401" i="12"/>
  <c r="L400" i="12"/>
  <c r="BH399" i="12"/>
  <c r="BG399" i="12"/>
  <c r="BA399" i="12"/>
  <c r="L398" i="12"/>
  <c r="L397" i="12"/>
  <c r="L396" i="12"/>
  <c r="L395" i="12"/>
  <c r="L394" i="12"/>
  <c r="L393" i="12"/>
  <c r="L392" i="12"/>
  <c r="BH391" i="12"/>
  <c r="BG391" i="12"/>
  <c r="BA391" i="12"/>
  <c r="BH390" i="12"/>
  <c r="BG390" i="12"/>
  <c r="BA390" i="12"/>
  <c r="L389" i="12"/>
  <c r="BH386" i="12"/>
  <c r="BG386" i="12"/>
  <c r="BA386" i="12"/>
  <c r="L385" i="12"/>
  <c r="L381" i="12"/>
  <c r="L380" i="12"/>
  <c r="BH379" i="12"/>
  <c r="BG379" i="12"/>
  <c r="BA379" i="12"/>
  <c r="L378" i="12"/>
  <c r="L377" i="12"/>
  <c r="L376" i="12"/>
  <c r="BH375" i="12"/>
  <c r="BG375" i="12"/>
  <c r="BA375" i="12"/>
  <c r="L374" i="12"/>
  <c r="L373" i="12"/>
  <c r="L372" i="12"/>
  <c r="L371" i="12"/>
  <c r="L370" i="12"/>
  <c r="L369" i="12"/>
  <c r="L368" i="12"/>
  <c r="L367" i="12"/>
  <c r="L366" i="12"/>
  <c r="L365" i="12"/>
  <c r="L364" i="12"/>
  <c r="L363" i="12"/>
  <c r="L362" i="12"/>
  <c r="BH361" i="12"/>
  <c r="BG361" i="12"/>
  <c r="BA361" i="12"/>
  <c r="L360" i="12"/>
  <c r="L359" i="12"/>
  <c r="L358" i="12"/>
  <c r="L357" i="12"/>
  <c r="L356" i="12"/>
  <c r="L355" i="12"/>
  <c r="L354" i="12"/>
  <c r="L353" i="12"/>
  <c r="BH352" i="12"/>
  <c r="BG352" i="12"/>
  <c r="BA352" i="12"/>
  <c r="L351" i="12"/>
  <c r="L350" i="12"/>
  <c r="L349" i="12"/>
  <c r="BH348" i="12"/>
  <c r="BG348" i="12"/>
  <c r="BA348" i="12"/>
  <c r="L347" i="12"/>
  <c r="L346" i="12"/>
  <c r="L345" i="12"/>
  <c r="L344" i="12"/>
  <c r="L343" i="12"/>
  <c r="BH342" i="12"/>
  <c r="BG342" i="12"/>
  <c r="BA342" i="12"/>
  <c r="L341" i="12"/>
  <c r="L340" i="12"/>
  <c r="BH339" i="12"/>
  <c r="BG339" i="12"/>
  <c r="BA339" i="12"/>
  <c r="L338" i="12"/>
  <c r="L337" i="12"/>
  <c r="L336" i="12"/>
  <c r="BH335" i="12"/>
  <c r="BG335" i="12"/>
  <c r="BA335" i="12"/>
  <c r="BH334" i="12"/>
  <c r="BG334" i="12"/>
  <c r="BA334" i="12"/>
  <c r="L333" i="12"/>
  <c r="L332" i="12"/>
  <c r="BH331" i="12"/>
  <c r="BG331" i="12"/>
  <c r="BA331" i="12"/>
  <c r="L330" i="12"/>
  <c r="L329" i="12"/>
  <c r="BH328" i="12"/>
  <c r="BG328" i="12"/>
  <c r="BA328" i="12"/>
  <c r="BH327" i="12"/>
  <c r="BG327" i="12"/>
  <c r="BA327" i="12"/>
  <c r="L326" i="12"/>
  <c r="BH323" i="12"/>
  <c r="BG323" i="12"/>
  <c r="BA323" i="12"/>
  <c r="L322" i="12"/>
  <c r="L321" i="12"/>
  <c r="L320" i="12"/>
  <c r="BH319" i="12"/>
  <c r="BG319" i="12"/>
  <c r="BA319" i="12"/>
  <c r="L318" i="12"/>
  <c r="L317" i="12"/>
  <c r="L316" i="12"/>
  <c r="BH315" i="12"/>
  <c r="BG315" i="12"/>
  <c r="BA315" i="12"/>
  <c r="BH314" i="12"/>
  <c r="BG314" i="12"/>
  <c r="BA314" i="12"/>
  <c r="L313" i="12"/>
  <c r="L312" i="12"/>
  <c r="BH311" i="12"/>
  <c r="BG311" i="12"/>
  <c r="BA311" i="12"/>
  <c r="L310" i="12"/>
  <c r="L309" i="12"/>
  <c r="L308" i="12"/>
  <c r="L307" i="12"/>
  <c r="L306" i="12"/>
  <c r="BH305" i="12"/>
  <c r="BG305" i="12"/>
  <c r="BA305" i="12"/>
  <c r="L304" i="12"/>
  <c r="L303" i="12"/>
  <c r="L302" i="12"/>
  <c r="L301" i="12"/>
  <c r="L300" i="12"/>
  <c r="L299" i="12"/>
  <c r="L298" i="12"/>
  <c r="BH297" i="12"/>
  <c r="BG297" i="12"/>
  <c r="BA297" i="12"/>
  <c r="BH296" i="12"/>
  <c r="BG296" i="12"/>
  <c r="BA296" i="12"/>
  <c r="L295" i="12"/>
  <c r="BH292" i="12"/>
  <c r="BG292" i="12"/>
  <c r="BA292" i="12"/>
  <c r="L291" i="12"/>
  <c r="BH285" i="12"/>
  <c r="BG285" i="12"/>
  <c r="BA285" i="12"/>
  <c r="L284" i="12"/>
  <c r="BH281" i="12"/>
  <c r="BG281" i="12"/>
  <c r="BA281" i="12"/>
  <c r="L280" i="12"/>
  <c r="BH235" i="12"/>
  <c r="BG235" i="12"/>
  <c r="BA235" i="12"/>
  <c r="L234" i="12"/>
  <c r="BH230" i="12"/>
  <c r="BG230" i="12"/>
  <c r="BA230" i="12"/>
  <c r="L229" i="12"/>
  <c r="L228" i="12"/>
  <c r="L227" i="12"/>
  <c r="L226" i="12"/>
  <c r="L225" i="12"/>
  <c r="L224" i="12"/>
  <c r="BH223" i="12"/>
  <c r="BG223" i="12"/>
  <c r="BA223" i="12"/>
  <c r="L222" i="12"/>
  <c r="L221" i="12"/>
  <c r="L220" i="12"/>
  <c r="BH219" i="12"/>
  <c r="BG219" i="12"/>
  <c r="BA219" i="12"/>
  <c r="L218" i="12"/>
  <c r="L217" i="12"/>
  <c r="L216" i="12"/>
  <c r="L215" i="12"/>
  <c r="L214" i="12"/>
  <c r="L213" i="12"/>
  <c r="L212" i="12"/>
  <c r="L211" i="12"/>
  <c r="L210" i="12"/>
  <c r="L209" i="12"/>
  <c r="L208" i="12"/>
  <c r="L207" i="12"/>
  <c r="BH206" i="12"/>
  <c r="BG206" i="12"/>
  <c r="BA206" i="12"/>
  <c r="L205" i="12"/>
  <c r="L204" i="12"/>
  <c r="L203" i="12"/>
  <c r="L202" i="12"/>
  <c r="L201" i="12"/>
  <c r="L200" i="12"/>
  <c r="L199" i="12"/>
  <c r="BH198" i="12"/>
  <c r="BG198" i="12"/>
  <c r="BA198" i="12"/>
  <c r="L197" i="12"/>
  <c r="L196" i="12"/>
  <c r="L195" i="12"/>
  <c r="L194" i="12"/>
  <c r="BH193" i="12"/>
  <c r="BG193" i="12"/>
  <c r="BA193" i="12"/>
  <c r="BH192" i="12"/>
  <c r="BG192" i="12"/>
  <c r="BA192" i="12"/>
  <c r="L191" i="12"/>
  <c r="L190" i="12"/>
  <c r="L189" i="12"/>
  <c r="BH188" i="12"/>
  <c r="BG188" i="12"/>
  <c r="BA188" i="12"/>
  <c r="L187" i="12"/>
  <c r="L186" i="12"/>
  <c r="L185" i="12"/>
  <c r="BH183" i="12"/>
  <c r="BG183" i="12"/>
  <c r="BA183" i="12"/>
  <c r="L182" i="12"/>
  <c r="BH179" i="12"/>
  <c r="BG179" i="12"/>
  <c r="BA179" i="12"/>
  <c r="L178" i="12"/>
  <c r="BH168" i="12"/>
  <c r="BG168" i="12"/>
  <c r="BA168" i="12"/>
  <c r="L167" i="12"/>
  <c r="BH165" i="12"/>
  <c r="BG165" i="12"/>
  <c r="BA165" i="12"/>
  <c r="L164" i="12"/>
  <c r="BH160" i="12"/>
  <c r="BG160" i="12"/>
  <c r="BA160" i="12"/>
  <c r="L159" i="12"/>
  <c r="BH152" i="12"/>
  <c r="BG152" i="12"/>
  <c r="BA152" i="12"/>
  <c r="BH151" i="12"/>
  <c r="BG151" i="12"/>
  <c r="BA151" i="12"/>
  <c r="L150" i="12"/>
  <c r="BH140" i="12"/>
  <c r="BG140" i="12"/>
  <c r="BA140" i="12"/>
  <c r="L139" i="12"/>
  <c r="BH136" i="12"/>
  <c r="BG136" i="12"/>
  <c r="BA136" i="12"/>
  <c r="BH135" i="12"/>
  <c r="BG135" i="12"/>
  <c r="BA135" i="12"/>
  <c r="L134" i="12"/>
  <c r="BH131" i="12"/>
  <c r="BG131" i="12"/>
  <c r="BA131" i="12"/>
  <c r="L130" i="12"/>
  <c r="BH128" i="12"/>
  <c r="BG128" i="12"/>
  <c r="BA128" i="12"/>
  <c r="L127" i="12"/>
  <c r="BH120" i="12"/>
  <c r="BG120" i="12"/>
  <c r="BA120" i="12"/>
  <c r="L119" i="12"/>
  <c r="BH115" i="12"/>
  <c r="BG115" i="12"/>
  <c r="BA115" i="12"/>
  <c r="BH114" i="12"/>
  <c r="BG114" i="12"/>
  <c r="BA114" i="12"/>
  <c r="L113" i="12"/>
  <c r="BH108" i="12"/>
  <c r="BG108" i="12"/>
  <c r="BA108" i="12"/>
  <c r="L107" i="12"/>
  <c r="L106" i="12"/>
  <c r="L105" i="12"/>
  <c r="L104" i="12"/>
  <c r="L103" i="12"/>
  <c r="L102" i="12"/>
  <c r="L101" i="12"/>
  <c r="L100" i="12"/>
  <c r="L99" i="12"/>
  <c r="L98" i="12"/>
  <c r="BH97" i="12"/>
  <c r="BG97" i="12"/>
  <c r="BA97" i="12"/>
  <c r="L96" i="12"/>
  <c r="L95" i="12"/>
  <c r="L94" i="12"/>
  <c r="L93" i="12"/>
  <c r="L92" i="12"/>
  <c r="L91" i="12"/>
  <c r="L90" i="12"/>
  <c r="L89" i="12"/>
  <c r="L88" i="12"/>
  <c r="L87" i="12"/>
  <c r="BH86" i="12"/>
  <c r="BG86" i="12"/>
  <c r="BA86" i="12"/>
  <c r="BH85" i="12"/>
  <c r="BG85" i="12"/>
  <c r="BA85" i="12"/>
  <c r="L84" i="12"/>
  <c r="BH81" i="12"/>
  <c r="BG81" i="12"/>
  <c r="BA81" i="12"/>
  <c r="L80" i="12"/>
  <c r="BH75" i="12"/>
  <c r="BG75" i="12"/>
  <c r="BA75" i="12"/>
  <c r="L74" i="12"/>
  <c r="BH68" i="12"/>
  <c r="BG68" i="12"/>
  <c r="BA68" i="12"/>
  <c r="L67" i="12"/>
  <c r="BH64" i="12"/>
  <c r="BG64" i="12"/>
  <c r="BA64" i="12"/>
  <c r="L63" i="12"/>
  <c r="BH61" i="12"/>
  <c r="BG61" i="12"/>
  <c r="BA61" i="12"/>
  <c r="L60" i="12"/>
  <c r="BH56" i="12"/>
  <c r="BG56" i="12"/>
  <c r="BA56" i="12"/>
  <c r="L55" i="12"/>
  <c r="BH51" i="12"/>
  <c r="BG51" i="12"/>
  <c r="BA51" i="12"/>
  <c r="BH50" i="12"/>
  <c r="BG50" i="12"/>
  <c r="BA50" i="12"/>
  <c r="L49" i="12"/>
  <c r="BH42" i="12"/>
  <c r="BG42" i="12"/>
  <c r="BA42" i="12"/>
  <c r="L41" i="12"/>
  <c r="BH37" i="12"/>
  <c r="BG37" i="12"/>
  <c r="BA37" i="12"/>
  <c r="BH36" i="12"/>
  <c r="BG36" i="12"/>
  <c r="BA36" i="12"/>
  <c r="L35" i="12"/>
  <c r="BH32" i="12"/>
  <c r="BG32" i="12"/>
  <c r="BA32" i="12"/>
  <c r="L31" i="12"/>
  <c r="BH25" i="12"/>
  <c r="BG25" i="12"/>
  <c r="BA25" i="12"/>
  <c r="L24" i="12"/>
  <c r="BH19" i="12"/>
  <c r="BG19" i="12"/>
  <c r="BA19" i="12"/>
  <c r="BH18" i="12"/>
  <c r="BG18" i="12"/>
  <c r="BA18" i="12"/>
  <c r="L17" i="12"/>
  <c r="BH12" i="12"/>
  <c r="BG12" i="12"/>
  <c r="BA12" i="12"/>
  <c r="L11" i="12"/>
  <c r="BH9" i="12"/>
  <c r="BG9" i="12"/>
  <c r="BA9" i="12"/>
  <c r="L8" i="12"/>
  <c r="BH6" i="12"/>
  <c r="BG6" i="12"/>
  <c r="BA6" i="12"/>
  <c r="L5" i="12"/>
  <c r="BH4" i="12"/>
  <c r="BG4" i="12"/>
  <c r="BA4" i="12"/>
  <c r="L575" i="12" l="1"/>
  <c r="L335" i="12"/>
  <c r="L331" i="12"/>
  <c r="L443" i="12"/>
  <c r="L311" i="12"/>
  <c r="L421" i="12"/>
  <c r="L328" i="12"/>
  <c r="L455" i="12"/>
  <c r="L339" i="12"/>
  <c r="L188" i="12"/>
  <c r="L447" i="12"/>
  <c r="L425" i="12"/>
  <c r="L451" i="12"/>
  <c r="L305" i="12"/>
  <c r="L438" i="12"/>
  <c r="L297" i="12"/>
  <c r="L379" i="12"/>
  <c r="L198" i="12"/>
  <c r="L183" i="12"/>
  <c r="L579" i="12"/>
  <c r="L460" i="12"/>
  <c r="L538" i="12"/>
  <c r="L583" i="12"/>
  <c r="L483" i="12"/>
  <c r="L342" i="12"/>
  <c r="L414" i="12"/>
  <c r="L468" i="12"/>
  <c r="L193" i="12"/>
  <c r="L361" i="12"/>
  <c r="L487" i="12"/>
  <c r="L315" i="12"/>
  <c r="L352" i="12"/>
  <c r="L223" i="12"/>
  <c r="L399" i="12"/>
  <c r="L432" i="12"/>
  <c r="L510" i="12"/>
  <c r="L97" i="12"/>
  <c r="L219" i="12"/>
  <c r="L348" i="12"/>
  <c r="L550" i="12"/>
  <c r="L560" i="12"/>
  <c r="L391" i="12"/>
  <c r="L86" i="12"/>
  <c r="L206" i="12"/>
  <c r="L410" i="12"/>
  <c r="L533" i="12"/>
  <c r="L319" i="12"/>
  <c r="L375" i="12"/>
  <c r="L475" i="12"/>
  <c r="L467" i="12" l="1"/>
  <c r="L334" i="12"/>
  <c r="J71" i="11"/>
  <c r="L327" i="12"/>
  <c r="L409" i="12"/>
  <c r="L446" i="12"/>
  <c r="L549" i="12"/>
  <c r="L314" i="12"/>
  <c r="L420" i="12"/>
  <c r="L192" i="12"/>
  <c r="L296" i="12" l="1"/>
  <c r="L390" i="12"/>
  <c r="L85" i="12"/>
  <c r="G10" i="6" l="1"/>
  <c r="G8" i="6"/>
  <c r="G7" i="6"/>
  <c r="G6" i="6"/>
  <c r="G5" i="6"/>
  <c r="K10" i="6" l="1"/>
  <c r="K12" i="6" l="1"/>
  <c r="K20" i="6" l="1"/>
  <c r="K21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永山 久美</author>
  </authors>
  <commentList>
    <comment ref="C1" authorId="0" shapeId="0" xr:uid="{B6A207F1-2E41-46A8-97EC-FCF75EDEF4D8}">
      <text>
        <r>
          <rPr>
            <sz val="9"/>
            <color indexed="81"/>
            <rFont val="MS P ゴシック"/>
            <family val="3"/>
            <charset val="128"/>
          </rPr>
          <t>項目を２行にわたって記入したい場合は、[Alt]+[Enter]で、改行することができます。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永山 久美</author>
  </authors>
  <commentList>
    <comment ref="C1" authorId="0" shapeId="0" xr:uid="{A01DC462-8AE7-4327-AA4E-7C76C6461637}">
      <text>
        <r>
          <rPr>
            <sz val="9"/>
            <color indexed="81"/>
            <rFont val="MS P ゴシック"/>
            <family val="3"/>
            <charset val="128"/>
          </rPr>
          <t>項目を２行にわたって記入したい場合は、[Alt]+[Enter]で、改行することができます。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永山 久美</author>
  </authors>
  <commentList>
    <comment ref="E1" authorId="0" shapeId="0" xr:uid="{AEDD88D7-067D-4785-A75E-72FD67AB7FEA}">
      <text>
        <r>
          <rPr>
            <sz val="9"/>
            <color indexed="81"/>
            <rFont val="MS P ゴシック"/>
            <family val="3"/>
            <charset val="128"/>
          </rPr>
          <t>項目を２行にわたって記入したい場合は、[Alt]+[Enter]で、改行することができます。</t>
        </r>
      </text>
    </comment>
  </commentList>
</comments>
</file>

<file path=xl/sharedStrings.xml><?xml version="1.0" encoding="utf-8"?>
<sst xmlns="http://schemas.openxmlformats.org/spreadsheetml/2006/main" count="2329" uniqueCount="804">
  <si>
    <t xml:space="preserve"> </t>
    <phoneticPr fontId="4"/>
  </si>
  <si>
    <t>名　　称</t>
    <phoneticPr fontId="4"/>
  </si>
  <si>
    <t>数量</t>
    <phoneticPr fontId="4"/>
  </si>
  <si>
    <t>単位</t>
    <phoneticPr fontId="4"/>
  </si>
  <si>
    <t>備　　考</t>
    <phoneticPr fontId="4"/>
  </si>
  <si>
    <t>単　　　価</t>
    <phoneticPr fontId="4"/>
  </si>
  <si>
    <t>金　　　額</t>
    <phoneticPr fontId="4"/>
  </si>
  <si>
    <t>1</t>
  </si>
  <si>
    <t>エントランス</t>
  </si>
  <si>
    <t>式</t>
  </si>
  <si>
    <t>2</t>
  </si>
  <si>
    <t>展示室</t>
  </si>
  <si>
    <t>3</t>
  </si>
  <si>
    <t>鍛錬場</t>
  </si>
  <si>
    <t>4</t>
  </si>
  <si>
    <t>多目的ホール</t>
  </si>
  <si>
    <t>5</t>
  </si>
  <si>
    <t>その他工事</t>
  </si>
  <si>
    <t>小  計</t>
    <phoneticPr fontId="4"/>
  </si>
  <si>
    <t/>
  </si>
  <si>
    <t>((</t>
  </si>
  <si>
    <t>))</t>
  </si>
  <si>
    <t>(</t>
  </si>
  <si>
    <t>)</t>
  </si>
  <si>
    <t>仮設工事</t>
  </si>
  <si>
    <t>展示室工事に含む</t>
    <rPh sb="0" eb="3">
      <t>テンジシツ</t>
    </rPh>
    <rPh sb="3" eb="5">
      <t>コウジ</t>
    </rPh>
    <rPh sb="6" eb="7">
      <t>フク</t>
    </rPh>
    <phoneticPr fontId="4"/>
  </si>
  <si>
    <t>式</t>
    <rPh sb="0" eb="1">
      <t>シキ</t>
    </rPh>
    <phoneticPr fontId="4"/>
  </si>
  <si>
    <t>解体工事</t>
  </si>
  <si>
    <t>軽鉄工事</t>
  </si>
  <si>
    <t>風除室壁面下地ボード貼</t>
    <rPh sb="0" eb="3">
      <t>フウジョシツ</t>
    </rPh>
    <rPh sb="3" eb="5">
      <t>ヘキメン</t>
    </rPh>
    <rPh sb="5" eb="7">
      <t>シタジ</t>
    </rPh>
    <rPh sb="10" eb="11">
      <t>ハ</t>
    </rPh>
    <phoneticPr fontId="7"/>
  </si>
  <si>
    <t>40㎡</t>
    <phoneticPr fontId="4"/>
  </si>
  <si>
    <t>エントランス壁面LGS＋ボード貼</t>
    <rPh sb="6" eb="8">
      <t>ヘキメン</t>
    </rPh>
    <rPh sb="15" eb="16">
      <t>ハ</t>
    </rPh>
    <phoneticPr fontId="4"/>
  </si>
  <si>
    <t>30㎡</t>
    <phoneticPr fontId="4"/>
  </si>
  <si>
    <t>一部天井ボード補修</t>
    <rPh sb="0" eb="2">
      <t>イチブ</t>
    </rPh>
    <rPh sb="2" eb="4">
      <t>テンジョウ</t>
    </rPh>
    <rPh sb="7" eb="9">
      <t>ホシュウ</t>
    </rPh>
    <phoneticPr fontId="4"/>
  </si>
  <si>
    <t>運搬搬入費</t>
    <rPh sb="0" eb="5">
      <t>ウンパンハンニュウヒ</t>
    </rPh>
    <phoneticPr fontId="4"/>
  </si>
  <si>
    <t>&lt;</t>
  </si>
  <si>
    <t>&gt;</t>
  </si>
  <si>
    <t>内装工事</t>
  </si>
  <si>
    <t>床</t>
  </si>
  <si>
    <t>風除室床塩ビタイル貼</t>
    <phoneticPr fontId="4"/>
  </si>
  <si>
    <t>15㎡　下地調整共</t>
    <phoneticPr fontId="4"/>
  </si>
  <si>
    <t>エントランス床塩ビタイル貼</t>
    <rPh sb="12" eb="13">
      <t>ハ</t>
    </rPh>
    <phoneticPr fontId="4"/>
  </si>
  <si>
    <t>75㎡　下地調整共</t>
    <phoneticPr fontId="4"/>
  </si>
  <si>
    <t>ソフト巾木</t>
    <phoneticPr fontId="4"/>
  </si>
  <si>
    <t>材工共</t>
    <rPh sb="0" eb="2">
      <t>ザイコウ</t>
    </rPh>
    <rPh sb="2" eb="3">
      <t>トモ</t>
    </rPh>
    <phoneticPr fontId="4"/>
  </si>
  <si>
    <t>壁</t>
  </si>
  <si>
    <t>エントランスほか壁面クロス貼</t>
    <rPh sb="8" eb="10">
      <t>ヘキメン</t>
    </rPh>
    <rPh sb="13" eb="14">
      <t>ハ</t>
    </rPh>
    <phoneticPr fontId="4"/>
  </si>
  <si>
    <t>123㎡</t>
    <phoneticPr fontId="4"/>
  </si>
  <si>
    <t>WC壁面クロス貼</t>
    <rPh sb="2" eb="4">
      <t>ヘキメン</t>
    </rPh>
    <rPh sb="7" eb="8">
      <t>ハ</t>
    </rPh>
    <phoneticPr fontId="7"/>
  </si>
  <si>
    <t>82㎡　男子、女子、多目的</t>
    <rPh sb="4" eb="6">
      <t>ダンシ</t>
    </rPh>
    <rPh sb="7" eb="9">
      <t>ジョシ</t>
    </rPh>
    <rPh sb="10" eb="13">
      <t>タモクテキ</t>
    </rPh>
    <phoneticPr fontId="4"/>
  </si>
  <si>
    <t>風除室壁面AEP塗装</t>
    <rPh sb="0" eb="3">
      <t>フウジョシツ</t>
    </rPh>
    <rPh sb="3" eb="5">
      <t>ヘキメン</t>
    </rPh>
    <rPh sb="8" eb="10">
      <t>トソウ</t>
    </rPh>
    <phoneticPr fontId="4"/>
  </si>
  <si>
    <t>授乳室カーテン</t>
    <rPh sb="0" eb="3">
      <t>ジュニュウシツ</t>
    </rPh>
    <phoneticPr fontId="7"/>
  </si>
  <si>
    <t>運搬搬入費</t>
    <rPh sb="0" eb="5">
      <t>ウンパンハンニュウヒ</t>
    </rPh>
    <phoneticPr fontId="7"/>
  </si>
  <si>
    <t>天井</t>
  </si>
  <si>
    <t>WCほか天井クロス貼</t>
    <rPh sb="4" eb="6">
      <t>テンジョウ</t>
    </rPh>
    <rPh sb="9" eb="10">
      <t>ハ</t>
    </rPh>
    <phoneticPr fontId="7"/>
  </si>
  <si>
    <t>50㎡　男子、女子、多目的</t>
    <rPh sb="4" eb="6">
      <t>ダンシ</t>
    </rPh>
    <rPh sb="7" eb="9">
      <t>ジョシ</t>
    </rPh>
    <rPh sb="10" eb="13">
      <t>タモクテキ</t>
    </rPh>
    <phoneticPr fontId="4"/>
  </si>
  <si>
    <t>運搬搬入費</t>
    <rPh sb="0" eb="2">
      <t>ウンパン</t>
    </rPh>
    <rPh sb="2" eb="5">
      <t>ハンニュウヒ</t>
    </rPh>
    <phoneticPr fontId="7"/>
  </si>
  <si>
    <t>什器工事</t>
  </si>
  <si>
    <t>受付カウンター</t>
  </si>
  <si>
    <t>カウンター L型</t>
    <phoneticPr fontId="4"/>
  </si>
  <si>
    <t>W2200/1200×D600×H900</t>
    <phoneticPr fontId="4"/>
  </si>
  <si>
    <t>台</t>
    <rPh sb="0" eb="1">
      <t>ダイ</t>
    </rPh>
    <phoneticPr fontId="4"/>
  </si>
  <si>
    <t>同上スイングドア</t>
    <rPh sb="0" eb="2">
      <t>ドウジョウ</t>
    </rPh>
    <phoneticPr fontId="4"/>
  </si>
  <si>
    <t>搬入設置費</t>
    <rPh sb="0" eb="2">
      <t>ハンニュウ</t>
    </rPh>
    <rPh sb="2" eb="4">
      <t>セッチ</t>
    </rPh>
    <rPh sb="4" eb="5">
      <t>ヒ</t>
    </rPh>
    <phoneticPr fontId="4"/>
  </si>
  <si>
    <t>ショップ</t>
  </si>
  <si>
    <t>陳列棚／バックパネル有</t>
    <phoneticPr fontId="4"/>
  </si>
  <si>
    <t>W1000×D350×H2400　化粧板仕上げ</t>
    <phoneticPr fontId="4"/>
  </si>
  <si>
    <t>W1000×D500×H2400　化粧板仕上げ</t>
    <phoneticPr fontId="4"/>
  </si>
  <si>
    <t>壁面展示ケース</t>
    <rPh sb="0" eb="2">
      <t>ヘキメン</t>
    </rPh>
    <phoneticPr fontId="4"/>
  </si>
  <si>
    <t>W1800×D600×H2400　化粧板仕上げ　硝子有</t>
    <rPh sb="26" eb="27">
      <t>アリ</t>
    </rPh>
    <phoneticPr fontId="4"/>
  </si>
  <si>
    <t>柱型コーナーパネル</t>
    <phoneticPr fontId="4"/>
  </si>
  <si>
    <t>W500×D500×H2400　</t>
    <phoneticPr fontId="4"/>
  </si>
  <si>
    <t>展示ステージ</t>
    <phoneticPr fontId="4"/>
  </si>
  <si>
    <t>W2400×D900×H600</t>
    <phoneticPr fontId="4"/>
  </si>
  <si>
    <t>造作工事</t>
  </si>
  <si>
    <t>風除室壁面造作</t>
  </si>
  <si>
    <t>壁面木リブ</t>
    <phoneticPr fontId="4"/>
  </si>
  <si>
    <t>60×30×H2400　化粧板仕上げ</t>
    <phoneticPr fontId="4"/>
  </si>
  <si>
    <t>本</t>
    <rPh sb="0" eb="1">
      <t>ホン</t>
    </rPh>
    <phoneticPr fontId="4"/>
  </si>
  <si>
    <t>授乳室三方枠</t>
    <rPh sb="0" eb="3">
      <t>ジュニュウシツ</t>
    </rPh>
    <rPh sb="3" eb="6">
      <t>サンポウワク</t>
    </rPh>
    <phoneticPr fontId="4"/>
  </si>
  <si>
    <t>W900×H2100</t>
    <phoneticPr fontId="4"/>
  </si>
  <si>
    <t>天井造作</t>
  </si>
  <si>
    <t>天井見切り材</t>
  </si>
  <si>
    <t>格子風　25×15　木地染色CL</t>
    <phoneticPr fontId="4"/>
  </si>
  <si>
    <t>ｍ</t>
    <phoneticPr fontId="4"/>
  </si>
  <si>
    <t>天井木リブ</t>
  </si>
  <si>
    <t>45×200×2400　化粧板仕上げ</t>
    <phoneticPr fontId="4"/>
  </si>
  <si>
    <t>照明器具</t>
  </si>
  <si>
    <t>電気設備工事</t>
  </si>
  <si>
    <t>電工費</t>
    <rPh sb="0" eb="2">
      <t>デンコウ</t>
    </rPh>
    <rPh sb="2" eb="3">
      <t>ヒ</t>
    </rPh>
    <phoneticPr fontId="4"/>
  </si>
  <si>
    <t>雑材料費</t>
    <rPh sb="0" eb="1">
      <t>ザツ</t>
    </rPh>
    <rPh sb="1" eb="3">
      <t>ザイリョウ</t>
    </rPh>
    <rPh sb="3" eb="4">
      <t>ヒ</t>
    </rPh>
    <phoneticPr fontId="4"/>
  </si>
  <si>
    <t>防災設備工事</t>
  </si>
  <si>
    <t>火災報知感知器</t>
    <rPh sb="0" eb="2">
      <t>カサイ</t>
    </rPh>
    <rPh sb="2" eb="4">
      <t>ホウチ</t>
    </rPh>
    <rPh sb="4" eb="7">
      <t>カンチキ</t>
    </rPh>
    <phoneticPr fontId="4"/>
  </si>
  <si>
    <t>取外し再取付け</t>
    <rPh sb="0" eb="2">
      <t>トリハズ</t>
    </rPh>
    <rPh sb="3" eb="6">
      <t>サイトリツ</t>
    </rPh>
    <phoneticPr fontId="4"/>
  </si>
  <si>
    <t>試験調整費</t>
    <rPh sb="0" eb="2">
      <t>シケン</t>
    </rPh>
    <rPh sb="2" eb="4">
      <t>チョウセイ</t>
    </rPh>
    <rPh sb="4" eb="5">
      <t>ヒ</t>
    </rPh>
    <phoneticPr fontId="4"/>
  </si>
  <si>
    <t>消防届出検査費</t>
    <rPh sb="0" eb="2">
      <t>ショウボウ</t>
    </rPh>
    <rPh sb="2" eb="4">
      <t>トドケデ</t>
    </rPh>
    <rPh sb="4" eb="6">
      <t>ケンサ</t>
    </rPh>
    <rPh sb="6" eb="7">
      <t>ヒ</t>
    </rPh>
    <phoneticPr fontId="4"/>
  </si>
  <si>
    <t>専門業者経費</t>
    <rPh sb="0" eb="2">
      <t>センモン</t>
    </rPh>
    <rPh sb="2" eb="4">
      <t>ギョウシャ</t>
    </rPh>
    <rPh sb="4" eb="6">
      <t>ケイヒ</t>
    </rPh>
    <phoneticPr fontId="4"/>
  </si>
  <si>
    <t>空調設備工事</t>
  </si>
  <si>
    <t>室外機移設工事</t>
    <rPh sb="0" eb="3">
      <t>シツガイキ</t>
    </rPh>
    <rPh sb="3" eb="5">
      <t>イセツ</t>
    </rPh>
    <rPh sb="5" eb="7">
      <t>コウジ</t>
    </rPh>
    <phoneticPr fontId="4"/>
  </si>
  <si>
    <t>スリムダクト・金具再使用</t>
    <rPh sb="7" eb="9">
      <t>カナグ</t>
    </rPh>
    <rPh sb="9" eb="12">
      <t>サイシヨウ</t>
    </rPh>
    <phoneticPr fontId="4"/>
  </si>
  <si>
    <t>事務所内アネモ移設工事</t>
    <rPh sb="0" eb="3">
      <t>ジムショ</t>
    </rPh>
    <rPh sb="3" eb="4">
      <t>ナイ</t>
    </rPh>
    <rPh sb="7" eb="11">
      <t>イセツコウジ</t>
    </rPh>
    <phoneticPr fontId="4"/>
  </si>
  <si>
    <t>エントランスVHS変換</t>
    <rPh sb="9" eb="11">
      <t>ヘンカン</t>
    </rPh>
    <phoneticPr fontId="4"/>
  </si>
  <si>
    <t>各サイン工事</t>
  </si>
  <si>
    <t>演出サイン</t>
    <rPh sb="0" eb="2">
      <t>エンシュツ</t>
    </rPh>
    <phoneticPr fontId="4"/>
  </si>
  <si>
    <t>仮設工事（エントランス共）</t>
  </si>
  <si>
    <t>現場採寸墨出し</t>
    <rPh sb="0" eb="2">
      <t>ゲンバ</t>
    </rPh>
    <rPh sb="2" eb="4">
      <t>サイスン</t>
    </rPh>
    <rPh sb="4" eb="5">
      <t>スミ</t>
    </rPh>
    <rPh sb="5" eb="6">
      <t>ダ</t>
    </rPh>
    <phoneticPr fontId="7"/>
  </si>
  <si>
    <t>365㎡</t>
    <phoneticPr fontId="4"/>
  </si>
  <si>
    <t>式</t>
    <rPh sb="0" eb="1">
      <t>シキ</t>
    </rPh>
    <phoneticPr fontId="7"/>
  </si>
  <si>
    <t>内部足場損料</t>
    <rPh sb="0" eb="2">
      <t>ナイブ</t>
    </rPh>
    <rPh sb="2" eb="4">
      <t>アシバ</t>
    </rPh>
    <rPh sb="4" eb="6">
      <t>ソンリョウ</t>
    </rPh>
    <phoneticPr fontId="7"/>
  </si>
  <si>
    <t>365㎡　ローリング足場（2段）等含む</t>
    <rPh sb="10" eb="12">
      <t>アシバ</t>
    </rPh>
    <rPh sb="14" eb="15">
      <t>ダン</t>
    </rPh>
    <rPh sb="16" eb="17">
      <t>トウ</t>
    </rPh>
    <rPh sb="17" eb="18">
      <t>フク</t>
    </rPh>
    <phoneticPr fontId="4"/>
  </si>
  <si>
    <t>高所作業車リース</t>
    <rPh sb="0" eb="2">
      <t>コウショ</t>
    </rPh>
    <rPh sb="2" eb="5">
      <t>サギョウシャ</t>
    </rPh>
    <phoneticPr fontId="7"/>
  </si>
  <si>
    <t>2台　7.9ｍタイヤ式高所作業</t>
    <rPh sb="1" eb="2">
      <t>ダイ</t>
    </rPh>
    <rPh sb="10" eb="11">
      <t>シキ</t>
    </rPh>
    <rPh sb="11" eb="13">
      <t>コウショ</t>
    </rPh>
    <rPh sb="13" eb="15">
      <t>サギョウ</t>
    </rPh>
    <phoneticPr fontId="7"/>
  </si>
  <si>
    <t>養生費</t>
    <rPh sb="0" eb="2">
      <t>ヨウジョウ</t>
    </rPh>
    <rPh sb="2" eb="3">
      <t>ヒ</t>
    </rPh>
    <phoneticPr fontId="7"/>
  </si>
  <si>
    <t>365㎡　清掃片付け、美装含む</t>
    <rPh sb="5" eb="7">
      <t>セイソウ</t>
    </rPh>
    <rPh sb="7" eb="9">
      <t>カタヅ</t>
    </rPh>
    <rPh sb="11" eb="13">
      <t>ビソウ</t>
    </rPh>
    <rPh sb="13" eb="14">
      <t>フク</t>
    </rPh>
    <phoneticPr fontId="4"/>
  </si>
  <si>
    <t>場内小運搬費</t>
    <rPh sb="0" eb="2">
      <t>ジョウナイ</t>
    </rPh>
    <rPh sb="2" eb="5">
      <t>コウンパン</t>
    </rPh>
    <rPh sb="5" eb="6">
      <t>ヒ</t>
    </rPh>
    <phoneticPr fontId="7"/>
  </si>
  <si>
    <t>安全対策費</t>
    <rPh sb="0" eb="2">
      <t>アンゼン</t>
    </rPh>
    <rPh sb="2" eb="4">
      <t>タイサク</t>
    </rPh>
    <rPh sb="4" eb="5">
      <t>ヒ</t>
    </rPh>
    <phoneticPr fontId="7"/>
  </si>
  <si>
    <t>消火器等</t>
    <rPh sb="0" eb="3">
      <t>ショウカキ</t>
    </rPh>
    <rPh sb="3" eb="4">
      <t>ナド</t>
    </rPh>
    <phoneticPr fontId="7"/>
  </si>
  <si>
    <t>同上仮設材運搬費</t>
    <rPh sb="0" eb="2">
      <t>ドウジョウ</t>
    </rPh>
    <rPh sb="2" eb="4">
      <t>カセツ</t>
    </rPh>
    <rPh sb="4" eb="5">
      <t>ザイ</t>
    </rPh>
    <rPh sb="5" eb="7">
      <t>ウンパン</t>
    </rPh>
    <rPh sb="7" eb="8">
      <t>ヒ</t>
    </rPh>
    <phoneticPr fontId="7"/>
  </si>
  <si>
    <t>炉模型部足場組</t>
    <rPh sb="0" eb="1">
      <t>ロ</t>
    </rPh>
    <rPh sb="1" eb="3">
      <t>モケイ</t>
    </rPh>
    <rPh sb="3" eb="4">
      <t>ブ</t>
    </rPh>
    <rPh sb="4" eb="7">
      <t>アシバクミ</t>
    </rPh>
    <phoneticPr fontId="7"/>
  </si>
  <si>
    <t>掛け払い共</t>
    <rPh sb="0" eb="1">
      <t>カ</t>
    </rPh>
    <rPh sb="2" eb="3">
      <t>ハラ</t>
    </rPh>
    <rPh sb="4" eb="5">
      <t>トモ</t>
    </rPh>
    <phoneticPr fontId="7"/>
  </si>
  <si>
    <t>同上運搬費</t>
    <rPh sb="0" eb="2">
      <t>ドウジョウ</t>
    </rPh>
    <rPh sb="2" eb="5">
      <t>ウンパンヒ</t>
    </rPh>
    <phoneticPr fontId="7"/>
  </si>
  <si>
    <t>解体工事（エントランス共）</t>
  </si>
  <si>
    <t>床長尺シート剥がし</t>
    <rPh sb="6" eb="7">
      <t>ハ</t>
    </rPh>
    <phoneticPr fontId="4"/>
  </si>
  <si>
    <t>60㎡</t>
    <phoneticPr fontId="4"/>
  </si>
  <si>
    <t>床Pタイル剥がし</t>
    <rPh sb="5" eb="6">
      <t>ハ</t>
    </rPh>
    <phoneticPr fontId="4"/>
  </si>
  <si>
    <t>311.5㎡　タイルカーペット撤去含む</t>
    <rPh sb="15" eb="17">
      <t>テッキョ</t>
    </rPh>
    <rPh sb="17" eb="18">
      <t>フク</t>
    </rPh>
    <phoneticPr fontId="4"/>
  </si>
  <si>
    <t>袖壁撤去･壁面開口</t>
  </si>
  <si>
    <t>壁面カッター入れ含む</t>
    <rPh sb="0" eb="2">
      <t>ヘキメン</t>
    </rPh>
    <rPh sb="6" eb="7">
      <t>イ</t>
    </rPh>
    <rPh sb="8" eb="9">
      <t>フク</t>
    </rPh>
    <phoneticPr fontId="4"/>
  </si>
  <si>
    <t>H鋼下地パネル間仕切り壁撤去</t>
    <phoneticPr fontId="4"/>
  </si>
  <si>
    <t>壁面パネル撤去</t>
    <phoneticPr fontId="4"/>
  </si>
  <si>
    <t>壁面造作撤去、手摺２か所撤去含む</t>
    <rPh sb="0" eb="2">
      <t>ヘキメン</t>
    </rPh>
    <rPh sb="2" eb="4">
      <t>ゾウサク</t>
    </rPh>
    <rPh sb="4" eb="6">
      <t>テッキョ</t>
    </rPh>
    <rPh sb="7" eb="9">
      <t>テスリ</t>
    </rPh>
    <rPh sb="11" eb="12">
      <t>ショ</t>
    </rPh>
    <rPh sb="12" eb="14">
      <t>テッキョ</t>
    </rPh>
    <rPh sb="14" eb="15">
      <t>フク</t>
    </rPh>
    <phoneticPr fontId="4"/>
  </si>
  <si>
    <t>シャッター撤去</t>
    <phoneticPr fontId="4"/>
  </si>
  <si>
    <t>2ヶ所</t>
    <rPh sb="2" eb="3">
      <t>ショ</t>
    </rPh>
    <phoneticPr fontId="4"/>
  </si>
  <si>
    <t>同上廃材搬出費</t>
    <rPh sb="0" eb="2">
      <t>ドウジョウ</t>
    </rPh>
    <phoneticPr fontId="4"/>
  </si>
  <si>
    <t>同上高所作業者リース</t>
    <rPh sb="0" eb="2">
      <t>ドウジョウ</t>
    </rPh>
    <rPh sb="2" eb="4">
      <t>コウショ</t>
    </rPh>
    <rPh sb="4" eb="7">
      <t>サギョウシャ</t>
    </rPh>
    <phoneticPr fontId="4"/>
  </si>
  <si>
    <t>設置費含む</t>
    <rPh sb="0" eb="2">
      <t>セッチ</t>
    </rPh>
    <rPh sb="2" eb="3">
      <t>ヒ</t>
    </rPh>
    <rPh sb="3" eb="4">
      <t>フク</t>
    </rPh>
    <phoneticPr fontId="4"/>
  </si>
  <si>
    <t>通路養生清掃費</t>
    <rPh sb="0" eb="2">
      <t>ツウロ</t>
    </rPh>
    <rPh sb="2" eb="4">
      <t>ヨウジョウ</t>
    </rPh>
    <rPh sb="4" eb="7">
      <t>セイソウヒ</t>
    </rPh>
    <phoneticPr fontId="4"/>
  </si>
  <si>
    <t>壁面LGS下地組</t>
    <rPh sb="0" eb="2">
      <t>ヘキメン</t>
    </rPh>
    <rPh sb="5" eb="7">
      <t>シタジ</t>
    </rPh>
    <rPh sb="7" eb="8">
      <t>クミ</t>
    </rPh>
    <phoneticPr fontId="4"/>
  </si>
  <si>
    <t>100㎡</t>
    <phoneticPr fontId="4"/>
  </si>
  <si>
    <t>壁面ボード貼</t>
    <rPh sb="0" eb="2">
      <t>ヘキメン</t>
    </rPh>
    <rPh sb="5" eb="6">
      <t>ハ</t>
    </rPh>
    <phoneticPr fontId="4"/>
  </si>
  <si>
    <t>270㎡</t>
    <phoneticPr fontId="4"/>
  </si>
  <si>
    <t>開口補強</t>
    <rPh sb="0" eb="4">
      <t>カイコウホキョウ</t>
    </rPh>
    <phoneticPr fontId="4"/>
  </si>
  <si>
    <t>運搬搬入費</t>
    <rPh sb="0" eb="2">
      <t>ウンパン</t>
    </rPh>
    <rPh sb="2" eb="5">
      <t>ハンニュウヒ</t>
    </rPh>
    <phoneticPr fontId="4"/>
  </si>
  <si>
    <t>展示室タイルカーペット貼</t>
    <phoneticPr fontId="4"/>
  </si>
  <si>
    <t>220㎡　下地調整共</t>
    <phoneticPr fontId="4"/>
  </si>
  <si>
    <t>階段ノンスリップ</t>
  </si>
  <si>
    <t>壁面</t>
  </si>
  <si>
    <t>展示室壁面クロス貼</t>
    <rPh sb="0" eb="3">
      <t>テンジシツ</t>
    </rPh>
    <rPh sb="3" eb="5">
      <t>ヘキメン</t>
    </rPh>
    <rPh sb="8" eb="9">
      <t>ハ</t>
    </rPh>
    <phoneticPr fontId="4"/>
  </si>
  <si>
    <t>294㎡　新規通路部分含む</t>
    <rPh sb="5" eb="7">
      <t>シンキ</t>
    </rPh>
    <rPh sb="7" eb="9">
      <t>ツウロ</t>
    </rPh>
    <rPh sb="9" eb="11">
      <t>ブブン</t>
    </rPh>
    <rPh sb="11" eb="12">
      <t>フク</t>
    </rPh>
    <phoneticPr fontId="4"/>
  </si>
  <si>
    <t>展示室ソフト巾木</t>
    <rPh sb="0" eb="3">
      <t>テンジシツ</t>
    </rPh>
    <phoneticPr fontId="4"/>
  </si>
  <si>
    <t>材工共</t>
    <rPh sb="0" eb="3">
      <t>ザイコウトモ</t>
    </rPh>
    <phoneticPr fontId="4"/>
  </si>
  <si>
    <t>展示室塗装</t>
    <phoneticPr fontId="4"/>
  </si>
  <si>
    <t>既存階段壁面塗り替え</t>
    <phoneticPr fontId="4"/>
  </si>
  <si>
    <t>同上養生費</t>
    <rPh sb="0" eb="2">
      <t>ドウジョウ</t>
    </rPh>
    <phoneticPr fontId="4"/>
  </si>
  <si>
    <t>運搬搬入費</t>
    <rPh sb="0" eb="2">
      <t>ウンパン</t>
    </rPh>
    <rPh sb="2" eb="4">
      <t>ハンニュウ</t>
    </rPh>
    <rPh sb="4" eb="5">
      <t>ヒ</t>
    </rPh>
    <phoneticPr fontId="4"/>
  </si>
  <si>
    <t>既存のまま</t>
    <rPh sb="0" eb="2">
      <t>キゾン</t>
    </rPh>
    <phoneticPr fontId="4"/>
  </si>
  <si>
    <t>手摺補修</t>
  </si>
  <si>
    <t>手摺塗装</t>
    <rPh sb="0" eb="2">
      <t>テスリ</t>
    </rPh>
    <phoneticPr fontId="4"/>
  </si>
  <si>
    <t>同上養生費</t>
    <rPh sb="0" eb="2">
      <t>ドウジョウ</t>
    </rPh>
    <rPh sb="2" eb="5">
      <t>ヨウジョウヒ</t>
    </rPh>
    <phoneticPr fontId="4"/>
  </si>
  <si>
    <t>エアタイト展示ケース</t>
  </si>
  <si>
    <t>壁面エアタイト展示ケース</t>
    <rPh sb="0" eb="2">
      <t>ヘキメン</t>
    </rPh>
    <rPh sb="7" eb="9">
      <t>テンジ</t>
    </rPh>
    <phoneticPr fontId="4"/>
  </si>
  <si>
    <t>W1500×D900×H2700</t>
    <phoneticPr fontId="4"/>
  </si>
  <si>
    <t>各所展示ケース</t>
  </si>
  <si>
    <t>壁面展示ケース</t>
    <rPh sb="0" eb="2">
      <t>ヘキメン</t>
    </rPh>
    <rPh sb="2" eb="4">
      <t>テンジ</t>
    </rPh>
    <phoneticPr fontId="4"/>
  </si>
  <si>
    <t>展示台</t>
    <phoneticPr fontId="4"/>
  </si>
  <si>
    <t>手摺部展示台</t>
    <rPh sb="0" eb="2">
      <t>テスリ</t>
    </rPh>
    <rPh sb="2" eb="3">
      <t>ブ</t>
    </rPh>
    <rPh sb="3" eb="6">
      <t>テンジダイ</t>
    </rPh>
    <phoneticPr fontId="4"/>
  </si>
  <si>
    <t>炉模型櫓組</t>
  </si>
  <si>
    <t>鉄骨櫓組</t>
    <rPh sb="0" eb="2">
      <t>テッコツ</t>
    </rPh>
    <rPh sb="2" eb="3">
      <t>ヤグラ</t>
    </rPh>
    <rPh sb="3" eb="4">
      <t>クミ</t>
    </rPh>
    <phoneticPr fontId="7"/>
  </si>
  <si>
    <t>W8000×D7000×H5000</t>
    <phoneticPr fontId="7"/>
  </si>
  <si>
    <t>アンカー施工費</t>
    <rPh sb="4" eb="7">
      <t>セコウヒ</t>
    </rPh>
    <phoneticPr fontId="7"/>
  </si>
  <si>
    <t>M12メッキケミカル</t>
    <phoneticPr fontId="7"/>
  </si>
  <si>
    <t>同上現場組立費</t>
    <rPh sb="0" eb="2">
      <t>ドウジョウ</t>
    </rPh>
    <rPh sb="2" eb="4">
      <t>ゲンバ</t>
    </rPh>
    <rPh sb="4" eb="5">
      <t>ク</t>
    </rPh>
    <rPh sb="5" eb="6">
      <t>タ</t>
    </rPh>
    <rPh sb="6" eb="7">
      <t>ヒ</t>
    </rPh>
    <phoneticPr fontId="7"/>
  </si>
  <si>
    <t>楊重費（カニクレーン）</t>
    <rPh sb="0" eb="2">
      <t>ヨウジュウ</t>
    </rPh>
    <rPh sb="2" eb="3">
      <t>ヒ</t>
    </rPh>
    <phoneticPr fontId="7"/>
  </si>
  <si>
    <t>3t</t>
    <phoneticPr fontId="7"/>
  </si>
  <si>
    <t>同上回送費</t>
    <rPh sb="0" eb="2">
      <t>ドウジョウ</t>
    </rPh>
    <rPh sb="2" eb="5">
      <t>カイソウヒ</t>
    </rPh>
    <phoneticPr fontId="7"/>
  </si>
  <si>
    <t>照明持ち出し造作</t>
  </si>
  <si>
    <t>壁面配線ダクト用持ち出し金物</t>
  </si>
  <si>
    <t>300×600　ST角パイプ組焼付塗装　9.5M</t>
    <phoneticPr fontId="4"/>
  </si>
  <si>
    <t>300×600　ST角パイプ組焼付塗装　7M</t>
    <phoneticPr fontId="4"/>
  </si>
  <si>
    <t>300×600　ST角パイプ組焼付塗装　1.2M</t>
    <phoneticPr fontId="4"/>
  </si>
  <si>
    <t>グリッド天井</t>
  </si>
  <si>
    <t>建具・意匠</t>
  </si>
  <si>
    <t>壁面付け梁　　3段</t>
  </si>
  <si>
    <t>200×t22　木地染色CL</t>
    <phoneticPr fontId="4"/>
  </si>
  <si>
    <t>壁面付け柱</t>
    <rPh sb="0" eb="2">
      <t>ヘキメン</t>
    </rPh>
    <rPh sb="2" eb="3">
      <t>ツ</t>
    </rPh>
    <rPh sb="4" eb="5">
      <t>ハシラ</t>
    </rPh>
    <phoneticPr fontId="7"/>
  </si>
  <si>
    <t>120×t20×H2500　木地染色CL</t>
    <rPh sb="14" eb="20">
      <t>キジセンショクcl</t>
    </rPh>
    <phoneticPr fontId="7"/>
  </si>
  <si>
    <t>ｍ</t>
    <phoneticPr fontId="7"/>
  </si>
  <si>
    <t>巾木</t>
    <rPh sb="0" eb="2">
      <t>ハバキ</t>
    </rPh>
    <phoneticPr fontId="7"/>
  </si>
  <si>
    <t>100×t18　木地染色CL</t>
    <rPh sb="8" eb="14">
      <t>キジセンショクcl</t>
    </rPh>
    <phoneticPr fontId="7"/>
  </si>
  <si>
    <t>屏風ﾊﾟﾈﾙ</t>
  </si>
  <si>
    <t>W900×H2700×t40</t>
    <phoneticPr fontId="4"/>
  </si>
  <si>
    <t>枚</t>
    <rPh sb="0" eb="1">
      <t>マイ</t>
    </rPh>
    <phoneticPr fontId="4"/>
  </si>
  <si>
    <t>〃</t>
    <phoneticPr fontId="4"/>
  </si>
  <si>
    <t>W900×H2250×t40</t>
    <phoneticPr fontId="4"/>
  </si>
  <si>
    <t>サインパネル</t>
    <phoneticPr fontId="4"/>
  </si>
  <si>
    <t>W900×H2400×t30＋30</t>
    <phoneticPr fontId="4"/>
  </si>
  <si>
    <t>ストック入口枠建具</t>
  </si>
  <si>
    <t>W750×H2200</t>
    <phoneticPr fontId="4"/>
  </si>
  <si>
    <t>紗幕スクリーン</t>
    <rPh sb="0" eb="2">
      <t>サマク</t>
    </rPh>
    <phoneticPr fontId="4"/>
  </si>
  <si>
    <t>既存展示移設工事</t>
  </si>
  <si>
    <t>鉧、天秤鞴移動、再設置</t>
    <rPh sb="0" eb="1">
      <t>ケラ</t>
    </rPh>
    <rPh sb="2" eb="4">
      <t>テンビン</t>
    </rPh>
    <rPh sb="4" eb="5">
      <t>フイゴ</t>
    </rPh>
    <rPh sb="5" eb="7">
      <t>イドウ</t>
    </rPh>
    <rPh sb="8" eb="11">
      <t>サイセッチ</t>
    </rPh>
    <phoneticPr fontId="7"/>
  </si>
  <si>
    <t>別途</t>
    <rPh sb="0" eb="2">
      <t>ベット</t>
    </rPh>
    <phoneticPr fontId="7"/>
  </si>
  <si>
    <t>既存展示品搬出、移動</t>
    <rPh sb="0" eb="2">
      <t>キゾン</t>
    </rPh>
    <rPh sb="2" eb="4">
      <t>テンジ</t>
    </rPh>
    <rPh sb="4" eb="5">
      <t>ヒン</t>
    </rPh>
    <rPh sb="5" eb="7">
      <t>ハンシュツ</t>
    </rPh>
    <rPh sb="8" eb="10">
      <t>イドウ</t>
    </rPh>
    <phoneticPr fontId="7"/>
  </si>
  <si>
    <t>建築工事</t>
  </si>
  <si>
    <t>自動ドア用鉄骨下地組</t>
    <rPh sb="0" eb="2">
      <t>ジドウ</t>
    </rPh>
    <rPh sb="4" eb="5">
      <t>ヨウ</t>
    </rPh>
    <rPh sb="5" eb="7">
      <t>テッコツ</t>
    </rPh>
    <rPh sb="7" eb="9">
      <t>シタジ</t>
    </rPh>
    <rPh sb="9" eb="10">
      <t>クミ</t>
    </rPh>
    <phoneticPr fontId="7"/>
  </si>
  <si>
    <t>材工</t>
    <rPh sb="0" eb="2">
      <t>ザイコウ</t>
    </rPh>
    <phoneticPr fontId="7"/>
  </si>
  <si>
    <t>自動ドア</t>
    <rPh sb="0" eb="2">
      <t>ジドウ</t>
    </rPh>
    <phoneticPr fontId="7"/>
  </si>
  <si>
    <t>W1800×H2100　ST黒焼付　防火仕様</t>
    <rPh sb="14" eb="15">
      <t>クロ</t>
    </rPh>
    <rPh sb="15" eb="16">
      <t>ヤ</t>
    </rPh>
    <rPh sb="16" eb="17">
      <t>ツ</t>
    </rPh>
    <rPh sb="18" eb="20">
      <t>ボウカ</t>
    </rPh>
    <rPh sb="20" eb="22">
      <t>シヨウ</t>
    </rPh>
    <phoneticPr fontId="7"/>
  </si>
  <si>
    <t>外部ALC部分補修</t>
    <rPh sb="0" eb="2">
      <t>ガイブ</t>
    </rPh>
    <rPh sb="5" eb="7">
      <t>ブブン</t>
    </rPh>
    <rPh sb="7" eb="9">
      <t>ホシュウ</t>
    </rPh>
    <phoneticPr fontId="7"/>
  </si>
  <si>
    <t>塗装共</t>
    <rPh sb="0" eb="2">
      <t>トソウ</t>
    </rPh>
    <rPh sb="2" eb="3">
      <t>トモ</t>
    </rPh>
    <phoneticPr fontId="7"/>
  </si>
  <si>
    <t>既製家具</t>
  </si>
  <si>
    <t>ベンチ</t>
    <phoneticPr fontId="4"/>
  </si>
  <si>
    <t>S6021-12BR　同等品　H430</t>
    <rPh sb="11" eb="14">
      <t>ドウトウヒン</t>
    </rPh>
    <phoneticPr fontId="4"/>
  </si>
  <si>
    <t>脚</t>
    <rPh sb="0" eb="1">
      <t>キャク</t>
    </rPh>
    <phoneticPr fontId="4"/>
  </si>
  <si>
    <t>運送費</t>
    <phoneticPr fontId="4"/>
  </si>
  <si>
    <t>映像機器</t>
  </si>
  <si>
    <t>屏風パネルプロジェクター</t>
  </si>
  <si>
    <t>プロジェクター</t>
    <phoneticPr fontId="4"/>
  </si>
  <si>
    <t>EV-115　同等品</t>
    <rPh sb="7" eb="10">
      <t>ドウトウヒン</t>
    </rPh>
    <phoneticPr fontId="4"/>
  </si>
  <si>
    <t>配線ダクト取付金物</t>
    <rPh sb="7" eb="9">
      <t>カナモノ</t>
    </rPh>
    <phoneticPr fontId="4"/>
  </si>
  <si>
    <t>特型</t>
    <rPh sb="0" eb="1">
      <t>トク</t>
    </rPh>
    <rPh sb="1" eb="2">
      <t>ガタ</t>
    </rPh>
    <phoneticPr fontId="4"/>
  </si>
  <si>
    <t>SDカード</t>
    <phoneticPr fontId="4"/>
  </si>
  <si>
    <t>16GB SDHC Class 10カード</t>
    <phoneticPr fontId="4"/>
  </si>
  <si>
    <t>98インチモニター</t>
  </si>
  <si>
    <t>98型液晶ディスプレイ</t>
    <phoneticPr fontId="4"/>
  </si>
  <si>
    <t>FW-98BZ53L　同等品</t>
    <rPh sb="11" eb="14">
      <t>ドウトウヒン</t>
    </rPh>
    <phoneticPr fontId="4"/>
  </si>
  <si>
    <t>同上壁掛金具</t>
    <rPh sb="0" eb="2">
      <t>ドウジョウ</t>
    </rPh>
    <rPh sb="2" eb="4">
      <t>カベカ</t>
    </rPh>
    <rPh sb="4" eb="6">
      <t>カナグ</t>
    </rPh>
    <phoneticPr fontId="4"/>
  </si>
  <si>
    <t>XTM1U　同等品</t>
    <rPh sb="6" eb="9">
      <t>ドウトウヒン</t>
    </rPh>
    <phoneticPr fontId="4"/>
  </si>
  <si>
    <t>PCアダプター</t>
    <phoneticPr fontId="4"/>
  </si>
  <si>
    <t>FCA110　同等品</t>
    <rPh sb="7" eb="10">
      <t>ドウトウヒン</t>
    </rPh>
    <phoneticPr fontId="4"/>
  </si>
  <si>
    <t>組</t>
    <rPh sb="0" eb="1">
      <t>クミ</t>
    </rPh>
    <phoneticPr fontId="4"/>
  </si>
  <si>
    <t>サイネージプレーヤー</t>
    <phoneticPr fontId="4"/>
  </si>
  <si>
    <t>BrightSign　HD1026W　同等品</t>
    <rPh sb="19" eb="22">
      <t>ドウトウヒン</t>
    </rPh>
    <phoneticPr fontId="4"/>
  </si>
  <si>
    <t>32GB Class 10 MicroSDカード</t>
    <phoneticPr fontId="4"/>
  </si>
  <si>
    <t>USB人感センサー（250cm）</t>
    <rPh sb="3" eb="5">
      <t>ジンカン</t>
    </rPh>
    <phoneticPr fontId="4"/>
  </si>
  <si>
    <t>NX/XY-240-KI　同等品</t>
    <rPh sb="13" eb="16">
      <t>ドウトウヒン</t>
    </rPh>
    <phoneticPr fontId="4"/>
  </si>
  <si>
    <t>炉模型プロジェクター</t>
  </si>
  <si>
    <t>液晶プロジェクター</t>
    <phoneticPr fontId="4"/>
  </si>
  <si>
    <t>EB-PU2213B　同等品</t>
    <rPh sb="11" eb="14">
      <t>ドウトウヒン</t>
    </rPh>
    <phoneticPr fontId="4"/>
  </si>
  <si>
    <t>同上レンズ</t>
    <phoneticPr fontId="4"/>
  </si>
  <si>
    <t>ELPLW06　同等品</t>
    <rPh sb="8" eb="11">
      <t>ドウトウヒン</t>
    </rPh>
    <phoneticPr fontId="4"/>
  </si>
  <si>
    <t>天吊金具</t>
    <phoneticPr fontId="4"/>
  </si>
  <si>
    <t>VCTUB-0608BK　同等品</t>
    <rPh sb="13" eb="16">
      <t>ドウトウヒン</t>
    </rPh>
    <phoneticPr fontId="4"/>
  </si>
  <si>
    <t>スタビライザーキット</t>
    <phoneticPr fontId="4"/>
  </si>
  <si>
    <t>CMA340　同等品</t>
    <rPh sb="7" eb="10">
      <t>ドウトウヒン</t>
    </rPh>
    <phoneticPr fontId="4"/>
  </si>
  <si>
    <t>USB延長ケーブル</t>
    <rPh sb="3" eb="5">
      <t>エンチョウ</t>
    </rPh>
    <phoneticPr fontId="4"/>
  </si>
  <si>
    <t>スピーカー</t>
    <phoneticPr fontId="4"/>
  </si>
  <si>
    <t>JBL　Control 23-1　同等品</t>
    <rPh sb="17" eb="20">
      <t>ドウトウヒン</t>
    </rPh>
    <phoneticPr fontId="4"/>
  </si>
  <si>
    <t>天井金具</t>
    <rPh sb="0" eb="2">
      <t>テンジョウ</t>
    </rPh>
    <rPh sb="2" eb="4">
      <t>カナグ</t>
    </rPh>
    <phoneticPr fontId="4"/>
  </si>
  <si>
    <t>JBL　MTC-23B-1　同等品</t>
    <rPh sb="14" eb="17">
      <t>ドウトウヒン</t>
    </rPh>
    <phoneticPr fontId="4"/>
  </si>
  <si>
    <t>パワーアンプ</t>
    <phoneticPr fontId="4"/>
  </si>
  <si>
    <t>JBL　CSA280Z　同等品</t>
    <rPh sb="12" eb="15">
      <t>ドウトウヒン</t>
    </rPh>
    <phoneticPr fontId="4"/>
  </si>
  <si>
    <t>20インチモニター</t>
  </si>
  <si>
    <t>21.5型液晶タッチディスプレイ</t>
    <rPh sb="4" eb="5">
      <t>ガタ</t>
    </rPh>
    <rPh sb="5" eb="7">
      <t>エキショウ</t>
    </rPh>
    <phoneticPr fontId="4"/>
  </si>
  <si>
    <t>BS/BF21WT5　同等品</t>
    <rPh sb="11" eb="14">
      <t>ドウトウヒン</t>
    </rPh>
    <phoneticPr fontId="4"/>
  </si>
  <si>
    <t>同上壁掛金具</t>
    <rPh sb="0" eb="2">
      <t>ドウジョウ</t>
    </rPh>
    <rPh sb="2" eb="4">
      <t>カベカケ</t>
    </rPh>
    <rPh sb="4" eb="6">
      <t>カナグ</t>
    </rPh>
    <phoneticPr fontId="4"/>
  </si>
  <si>
    <t>FHW-SS43　同等品</t>
    <rPh sb="9" eb="12">
      <t>ドウトウヒン</t>
    </rPh>
    <phoneticPr fontId="4"/>
  </si>
  <si>
    <t>50インチモニター</t>
  </si>
  <si>
    <t>50型液晶ディスプレイ</t>
    <rPh sb="3" eb="5">
      <t>エキショウ</t>
    </rPh>
    <phoneticPr fontId="4"/>
  </si>
  <si>
    <t>FW-50BZ30L　同等品</t>
    <rPh sb="11" eb="14">
      <t>ドウトウヒン</t>
    </rPh>
    <phoneticPr fontId="4"/>
  </si>
  <si>
    <t>同上壁掛金具</t>
    <rPh sb="5" eb="6">
      <t>グ</t>
    </rPh>
    <phoneticPr fontId="4"/>
  </si>
  <si>
    <t>MTM1U　同等品</t>
    <rPh sb="6" eb="9">
      <t>ドウトウヒン</t>
    </rPh>
    <phoneticPr fontId="4"/>
  </si>
  <si>
    <t>USB人感センサー（170cm）</t>
    <rPh sb="3" eb="5">
      <t>ジンカン</t>
    </rPh>
    <phoneticPr fontId="4"/>
  </si>
  <si>
    <t>NX/XY-251B-KIT　同等品</t>
    <rPh sb="15" eb="18">
      <t>ドウトウヒン</t>
    </rPh>
    <phoneticPr fontId="4"/>
  </si>
  <si>
    <t>映像機器取付設置費</t>
  </si>
  <si>
    <t>工事材料費</t>
    <rPh sb="0" eb="2">
      <t>コウジ</t>
    </rPh>
    <rPh sb="2" eb="5">
      <t>ザイリョウヒ</t>
    </rPh>
    <phoneticPr fontId="4"/>
  </si>
  <si>
    <t>雑材料含む</t>
    <rPh sb="0" eb="1">
      <t>ザツ</t>
    </rPh>
    <rPh sb="1" eb="3">
      <t>ザイリョウ</t>
    </rPh>
    <rPh sb="3" eb="4">
      <t>フク</t>
    </rPh>
    <phoneticPr fontId="4"/>
  </si>
  <si>
    <t>配線作業費</t>
    <rPh sb="0" eb="2">
      <t>ハイセン</t>
    </rPh>
    <rPh sb="2" eb="4">
      <t>サギョウ</t>
    </rPh>
    <rPh sb="4" eb="5">
      <t>ヒ</t>
    </rPh>
    <phoneticPr fontId="4"/>
  </si>
  <si>
    <t>機器設置作業費</t>
    <rPh sb="0" eb="4">
      <t>キキセッチ</t>
    </rPh>
    <rPh sb="4" eb="7">
      <t>サギョウヒ</t>
    </rPh>
    <phoneticPr fontId="4"/>
  </si>
  <si>
    <t>機器設定・調整作業費含む</t>
    <rPh sb="0" eb="2">
      <t>キキ</t>
    </rPh>
    <rPh sb="2" eb="4">
      <t>セッテイ</t>
    </rPh>
    <rPh sb="5" eb="7">
      <t>チョウセイ</t>
    </rPh>
    <rPh sb="7" eb="9">
      <t>サギョウ</t>
    </rPh>
    <rPh sb="9" eb="10">
      <t>ヒ</t>
    </rPh>
    <rPh sb="10" eb="11">
      <t>フク</t>
    </rPh>
    <phoneticPr fontId="4"/>
  </si>
  <si>
    <t>B1N</t>
  </si>
  <si>
    <t>XFX469VHNRZ9</t>
  </si>
  <si>
    <t>台</t>
    <rPh sb="0" eb="1">
      <t>ダイ</t>
    </rPh>
    <phoneticPr fontId="7"/>
  </si>
  <si>
    <t>NNLK42731J</t>
  </si>
  <si>
    <t>B1M</t>
  </si>
  <si>
    <t>NEL4600HNRZ9</t>
  </si>
  <si>
    <t>NNLK42732J</t>
  </si>
  <si>
    <t>B1H</t>
  </si>
  <si>
    <t>NNLK42733J</t>
  </si>
  <si>
    <t>B2</t>
  </si>
  <si>
    <t>XFX469VHWLE9</t>
  </si>
  <si>
    <t>B5</t>
  </si>
  <si>
    <t>NNLK41509J</t>
  </si>
  <si>
    <t>NEL4300WNLA9</t>
  </si>
  <si>
    <t>SB1</t>
  </si>
  <si>
    <t>NNN56053KLE1</t>
  </si>
  <si>
    <t>D1</t>
  </si>
  <si>
    <t>XND3558WLLJ9</t>
  </si>
  <si>
    <t>D4</t>
  </si>
  <si>
    <t>XND1539WLLE9</t>
  </si>
  <si>
    <t>D5</t>
  </si>
  <si>
    <t>XND1007WLKLJ9</t>
  </si>
  <si>
    <t>U1w</t>
  </si>
  <si>
    <t>NTS63513W</t>
  </si>
  <si>
    <t>NTS90355LE9</t>
  </si>
  <si>
    <t>U3w</t>
  </si>
  <si>
    <t>NTS62783B</t>
  </si>
  <si>
    <t>NTS90201LJ9</t>
  </si>
  <si>
    <t>NTS91071</t>
  </si>
  <si>
    <t>S1n</t>
  </si>
  <si>
    <t>NTS03513WRZ1</t>
  </si>
  <si>
    <t>S1w</t>
  </si>
  <si>
    <t>S3m</t>
  </si>
  <si>
    <t>NTS01518WRZ1</t>
  </si>
  <si>
    <t>s5m</t>
  </si>
  <si>
    <t>NTS05513WRZ1</t>
  </si>
  <si>
    <t>C12l</t>
  </si>
  <si>
    <t>XFX430NELRZ9</t>
  </si>
  <si>
    <t>K12l</t>
  </si>
  <si>
    <t>NNF26911CLR9</t>
  </si>
  <si>
    <t>K09l</t>
  </si>
  <si>
    <t>NNF26906CLR9</t>
  </si>
  <si>
    <t>K06l</t>
  </si>
  <si>
    <t>NNF26901CLR9</t>
  </si>
  <si>
    <t>S15l</t>
  </si>
  <si>
    <t>NTN81353</t>
  </si>
  <si>
    <t>S12l</t>
  </si>
  <si>
    <t>NTN81383</t>
  </si>
  <si>
    <t>S05l</t>
  </si>
  <si>
    <t>NTN81323</t>
  </si>
  <si>
    <t>NTN81997KLI9</t>
  </si>
  <si>
    <t>NTN81931</t>
  </si>
  <si>
    <t>BK1</t>
  </si>
  <si>
    <t>NNN15511LE1</t>
  </si>
  <si>
    <t>WAD1</t>
  </si>
  <si>
    <t>PAXD500Y</t>
  </si>
  <si>
    <t>NTS90354LE9</t>
  </si>
  <si>
    <t>Ri</t>
  </si>
  <si>
    <t>NK23041</t>
  </si>
  <si>
    <t>Lc1</t>
  </si>
  <si>
    <t>NQ21506</t>
  </si>
  <si>
    <t>WT8101W</t>
  </si>
  <si>
    <t>配線ダクト</t>
    <rPh sb="0" eb="2">
      <t>ハイセン</t>
    </rPh>
    <phoneticPr fontId="7"/>
  </si>
  <si>
    <t>DH0213</t>
  </si>
  <si>
    <t>DH0212</t>
  </si>
  <si>
    <t>DH0211</t>
  </si>
  <si>
    <t>DH0231K</t>
  </si>
  <si>
    <t>DH0232</t>
  </si>
  <si>
    <t>DH0233K</t>
  </si>
  <si>
    <t>誘導灯</t>
    <rPh sb="0" eb="3">
      <t>ユウドウトウ</t>
    </rPh>
    <phoneticPr fontId="4"/>
  </si>
  <si>
    <t>電工費</t>
    <rPh sb="0" eb="3">
      <t>デンコウヒ</t>
    </rPh>
    <phoneticPr fontId="4"/>
  </si>
  <si>
    <t>変更、設置届、立会い含む</t>
    <rPh sb="0" eb="2">
      <t>ヘンコウ</t>
    </rPh>
    <rPh sb="3" eb="5">
      <t>セッチ</t>
    </rPh>
    <rPh sb="5" eb="6">
      <t>トドケ</t>
    </rPh>
    <rPh sb="7" eb="9">
      <t>タチア</t>
    </rPh>
    <rPh sb="10" eb="11">
      <t>フク</t>
    </rPh>
    <phoneticPr fontId="4"/>
  </si>
  <si>
    <t>誘導サイン</t>
    <rPh sb="0" eb="2">
      <t>ユウドウ</t>
    </rPh>
    <phoneticPr fontId="4"/>
  </si>
  <si>
    <t>サインスタンド：2702 K A4　ウェイト：M-981　同等品</t>
    <rPh sb="29" eb="32">
      <t>ドウトウヒン</t>
    </rPh>
    <phoneticPr fontId="4"/>
  </si>
  <si>
    <t>30㎡　ローリング足場（2段）等含む</t>
    <rPh sb="9" eb="11">
      <t>アシバ</t>
    </rPh>
    <rPh sb="13" eb="14">
      <t>ダン</t>
    </rPh>
    <rPh sb="15" eb="16">
      <t>トウ</t>
    </rPh>
    <rPh sb="16" eb="17">
      <t>フク</t>
    </rPh>
    <phoneticPr fontId="4"/>
  </si>
  <si>
    <t>30㎡　清掃片付け、美装含む</t>
    <rPh sb="4" eb="6">
      <t>セイソウ</t>
    </rPh>
    <rPh sb="6" eb="8">
      <t>カタヅ</t>
    </rPh>
    <rPh sb="10" eb="12">
      <t>ビソウ</t>
    </rPh>
    <rPh sb="12" eb="13">
      <t>フク</t>
    </rPh>
    <phoneticPr fontId="4"/>
  </si>
  <si>
    <t>ガラスサッシ撤去</t>
    <phoneticPr fontId="4"/>
  </si>
  <si>
    <t>サッシ下部土間斫り</t>
    <phoneticPr fontId="4"/>
  </si>
  <si>
    <t>Ｈ鋼造作撤去</t>
  </si>
  <si>
    <t>天井吊元PB補修</t>
    <rPh sb="0" eb="2">
      <t>テンジョウ</t>
    </rPh>
    <rPh sb="2" eb="4">
      <t>ツリモト</t>
    </rPh>
    <rPh sb="6" eb="8">
      <t>ホシュウ</t>
    </rPh>
    <phoneticPr fontId="4"/>
  </si>
  <si>
    <t>既存階段壁面塗替え</t>
    <phoneticPr fontId="4"/>
  </si>
  <si>
    <t>ソフト巾木</t>
    <rPh sb="3" eb="5">
      <t>ハバキ</t>
    </rPh>
    <phoneticPr fontId="4"/>
  </si>
  <si>
    <t>天井塗装</t>
  </si>
  <si>
    <t>同上養生費</t>
    <rPh sb="0" eb="2">
      <t>ドウジョウ</t>
    </rPh>
    <rPh sb="2" eb="4">
      <t>ヨウジョウ</t>
    </rPh>
    <rPh sb="4" eb="5">
      <t>ヒ</t>
    </rPh>
    <phoneticPr fontId="4"/>
  </si>
  <si>
    <t>通路</t>
  </si>
  <si>
    <t>通路床塗装</t>
    <rPh sb="0" eb="2">
      <t>ツウロ</t>
    </rPh>
    <rPh sb="2" eb="3">
      <t>ユカ</t>
    </rPh>
    <rPh sb="3" eb="5">
      <t>トソウ</t>
    </rPh>
    <phoneticPr fontId="4"/>
  </si>
  <si>
    <t>別途</t>
    <rPh sb="0" eb="2">
      <t>ベット</t>
    </rPh>
    <phoneticPr fontId="4"/>
  </si>
  <si>
    <t>通路手摺塗装</t>
    <rPh sb="0" eb="2">
      <t>ツウロ</t>
    </rPh>
    <rPh sb="2" eb="4">
      <t>テスリ</t>
    </rPh>
    <rPh sb="4" eb="6">
      <t>トソウ</t>
    </rPh>
    <phoneticPr fontId="4"/>
  </si>
  <si>
    <t>展示ケース</t>
  </si>
  <si>
    <t>展示台</t>
  </si>
  <si>
    <t>ローパーテーション</t>
  </si>
  <si>
    <t>ローパーテーション</t>
    <phoneticPr fontId="4"/>
  </si>
  <si>
    <t>w1200×H900　SUS+ポリカ共</t>
    <phoneticPr fontId="4"/>
  </si>
  <si>
    <t>イースターカーテン</t>
  </si>
  <si>
    <t>イースターカーテン</t>
    <phoneticPr fontId="4"/>
  </si>
  <si>
    <t>アルミ黒　設置費含む</t>
    <rPh sb="3" eb="4">
      <t>クロ</t>
    </rPh>
    <rPh sb="5" eb="7">
      <t>セッチ</t>
    </rPh>
    <rPh sb="7" eb="8">
      <t>ヒ</t>
    </rPh>
    <rPh sb="8" eb="9">
      <t>フク</t>
    </rPh>
    <phoneticPr fontId="4"/>
  </si>
  <si>
    <t>同上運送費</t>
    <rPh sb="0" eb="2">
      <t>ドウジョウ</t>
    </rPh>
    <rPh sb="2" eb="5">
      <t>ウンソウヒ</t>
    </rPh>
    <phoneticPr fontId="4"/>
  </si>
  <si>
    <t>既存サッシュ遮光パネル</t>
  </si>
  <si>
    <t>サッシュ面遮光パネル</t>
    <rPh sb="5" eb="7">
      <t>シャコウ</t>
    </rPh>
    <phoneticPr fontId="4"/>
  </si>
  <si>
    <t>W1160×H2100</t>
    <phoneticPr fontId="4"/>
  </si>
  <si>
    <t>照明取付金物・天井造作</t>
  </si>
  <si>
    <t>外部天井照明BOX</t>
  </si>
  <si>
    <t>W1300×D200×H300　焼付塗装</t>
    <rPh sb="18" eb="20">
      <t>トソウ</t>
    </rPh>
    <phoneticPr fontId="4"/>
  </si>
  <si>
    <t>カ所</t>
    <rPh sb="1" eb="2">
      <t>ショ</t>
    </rPh>
    <phoneticPr fontId="4"/>
  </si>
  <si>
    <t>天吊り造作格子</t>
    <rPh sb="3" eb="5">
      <t>ゾウサク</t>
    </rPh>
    <rPh sb="5" eb="7">
      <t>コウシ</t>
    </rPh>
    <phoneticPr fontId="4"/>
  </si>
  <si>
    <t>W3500×D2500　吊りボルト共</t>
    <phoneticPr fontId="4"/>
  </si>
  <si>
    <t>W2500×D2000　吊りボルト共</t>
    <phoneticPr fontId="4"/>
  </si>
  <si>
    <t>運送費</t>
    <rPh sb="0" eb="3">
      <t>ウンソウヒ</t>
    </rPh>
    <phoneticPr fontId="4"/>
  </si>
  <si>
    <t>43型液晶ディスプレイ</t>
    <rPh sb="2" eb="3">
      <t>ガタ</t>
    </rPh>
    <rPh sb="3" eb="5">
      <t>エキショウ</t>
    </rPh>
    <phoneticPr fontId="4"/>
  </si>
  <si>
    <t>FW-43BZ30L　同等品</t>
    <rPh sb="11" eb="14">
      <t>ドウトウヒン</t>
    </rPh>
    <phoneticPr fontId="4"/>
  </si>
  <si>
    <t>S4w</t>
  </si>
  <si>
    <t>XAS5561LCC1</t>
  </si>
  <si>
    <t>WS2</t>
  </si>
  <si>
    <t>YYY31134KLE1</t>
  </si>
  <si>
    <t>WW1</t>
  </si>
  <si>
    <t>NNFW41800CLE9</t>
  </si>
  <si>
    <t>Lc3</t>
  </si>
  <si>
    <t>WTA575831WK</t>
  </si>
  <si>
    <t>WTA7101WK</t>
  </si>
  <si>
    <t>DH0254K</t>
  </si>
  <si>
    <t>撤去・再取付・移設含む</t>
    <rPh sb="7" eb="9">
      <t>イセツ</t>
    </rPh>
    <rPh sb="9" eb="10">
      <t>フク</t>
    </rPh>
    <phoneticPr fontId="4"/>
  </si>
  <si>
    <t>新規</t>
    <rPh sb="0" eb="2">
      <t>シンキ</t>
    </rPh>
    <phoneticPr fontId="4"/>
  </si>
  <si>
    <t>多目的ホールに含む</t>
    <rPh sb="0" eb="3">
      <t>タモクテキ</t>
    </rPh>
    <rPh sb="7" eb="8">
      <t>フク</t>
    </rPh>
    <phoneticPr fontId="4"/>
  </si>
  <si>
    <t>船通山パネル、既存サイン移設含む</t>
    <rPh sb="0" eb="3">
      <t>センツウザン</t>
    </rPh>
    <rPh sb="7" eb="9">
      <t>キゾン</t>
    </rPh>
    <rPh sb="12" eb="14">
      <t>イセツ</t>
    </rPh>
    <rPh sb="14" eb="15">
      <t>フク</t>
    </rPh>
    <phoneticPr fontId="4"/>
  </si>
  <si>
    <t>175㎡</t>
    <phoneticPr fontId="4"/>
  </si>
  <si>
    <t>175㎡　ローリング足場（2段）等含む</t>
    <rPh sb="10" eb="12">
      <t>アシバ</t>
    </rPh>
    <rPh sb="14" eb="15">
      <t>ダン</t>
    </rPh>
    <rPh sb="16" eb="17">
      <t>トウ</t>
    </rPh>
    <rPh sb="17" eb="18">
      <t>フク</t>
    </rPh>
    <phoneticPr fontId="4"/>
  </si>
  <si>
    <t>175㎡　清掃片付け、美装含む</t>
    <rPh sb="5" eb="7">
      <t>セイソウ</t>
    </rPh>
    <rPh sb="7" eb="9">
      <t>カタヅ</t>
    </rPh>
    <rPh sb="11" eb="13">
      <t>ビソウ</t>
    </rPh>
    <rPh sb="13" eb="14">
      <t>フク</t>
    </rPh>
    <phoneticPr fontId="4"/>
  </si>
  <si>
    <t>天井撤去（下地共）</t>
  </si>
  <si>
    <t>160㎡</t>
    <phoneticPr fontId="4"/>
  </si>
  <si>
    <t>63㎡</t>
    <phoneticPr fontId="4"/>
  </si>
  <si>
    <t>床パンチカーペット撤去</t>
    <phoneticPr fontId="4"/>
  </si>
  <si>
    <t>糊のケレン別途</t>
    <phoneticPr fontId="4"/>
  </si>
  <si>
    <t>座上げ床撤去</t>
    <phoneticPr fontId="4"/>
  </si>
  <si>
    <t>間仕切り壁撤去</t>
    <phoneticPr fontId="4"/>
  </si>
  <si>
    <t>スクリーン撤去</t>
    <phoneticPr fontId="4"/>
  </si>
  <si>
    <t>天吊り造作撤去</t>
    <phoneticPr fontId="4"/>
  </si>
  <si>
    <t>八岐大蛇造作、三角トラス等</t>
    <phoneticPr fontId="4"/>
  </si>
  <si>
    <t>天井ボード補修</t>
    <rPh sb="0" eb="2">
      <t>テンジョウ</t>
    </rPh>
    <rPh sb="5" eb="7">
      <t>ホシュウ</t>
    </rPh>
    <phoneticPr fontId="7"/>
  </si>
  <si>
    <t>グリット吊元部</t>
    <rPh sb="4" eb="7">
      <t>ツリモトブ</t>
    </rPh>
    <phoneticPr fontId="7"/>
  </si>
  <si>
    <t>新規天井下地＋ボード貼</t>
    <rPh sb="0" eb="2">
      <t>シンキ</t>
    </rPh>
    <rPh sb="2" eb="4">
      <t>テンジョウ</t>
    </rPh>
    <rPh sb="4" eb="6">
      <t>シタジ</t>
    </rPh>
    <rPh sb="10" eb="11">
      <t>ハ</t>
    </rPh>
    <phoneticPr fontId="7"/>
  </si>
  <si>
    <t>祠部分　出角見切り含む</t>
    <rPh sb="0" eb="1">
      <t>ホコラ</t>
    </rPh>
    <rPh sb="1" eb="3">
      <t>ブブン</t>
    </rPh>
    <rPh sb="4" eb="6">
      <t>デカド</t>
    </rPh>
    <rPh sb="6" eb="8">
      <t>ミキ</t>
    </rPh>
    <rPh sb="9" eb="10">
      <t>フク</t>
    </rPh>
    <phoneticPr fontId="7"/>
  </si>
  <si>
    <t>壁面LGS下地組＋ボード貼</t>
    <rPh sb="0" eb="2">
      <t>ヘキメン</t>
    </rPh>
    <rPh sb="5" eb="7">
      <t>シタジ</t>
    </rPh>
    <rPh sb="7" eb="8">
      <t>クミ</t>
    </rPh>
    <rPh sb="12" eb="13">
      <t>ハ</t>
    </rPh>
    <phoneticPr fontId="7"/>
  </si>
  <si>
    <t>110㎡</t>
    <phoneticPr fontId="4"/>
  </si>
  <si>
    <t>R壁面下地組</t>
    <rPh sb="1" eb="2">
      <t>カベ</t>
    </rPh>
    <rPh sb="2" eb="3">
      <t>メン</t>
    </rPh>
    <rPh sb="3" eb="5">
      <t>シタジ</t>
    </rPh>
    <rPh sb="5" eb="6">
      <t>クミ</t>
    </rPh>
    <phoneticPr fontId="7"/>
  </si>
  <si>
    <t>LGS＋FGボード2重貼</t>
    <rPh sb="10" eb="11">
      <t>ジュウ</t>
    </rPh>
    <rPh sb="11" eb="12">
      <t>ハ</t>
    </rPh>
    <phoneticPr fontId="4"/>
  </si>
  <si>
    <t>解体撤去部補修</t>
    <rPh sb="0" eb="2">
      <t>カイタイ</t>
    </rPh>
    <rPh sb="2" eb="5">
      <t>テッキョブ</t>
    </rPh>
    <rPh sb="5" eb="7">
      <t>ホシュウ</t>
    </rPh>
    <phoneticPr fontId="7"/>
  </si>
  <si>
    <t>下地・ボード共</t>
    <rPh sb="0" eb="2">
      <t>シタジ</t>
    </rPh>
    <rPh sb="6" eb="7">
      <t>トモ</t>
    </rPh>
    <phoneticPr fontId="7"/>
  </si>
  <si>
    <t>多目的ホールタイルカーペット貼</t>
    <rPh sb="0" eb="3">
      <t>タモクテキ</t>
    </rPh>
    <rPh sb="14" eb="15">
      <t>ハ</t>
    </rPh>
    <phoneticPr fontId="7"/>
  </si>
  <si>
    <t>120㎡　下地調整共</t>
    <rPh sb="4" eb="5">
      <t>シタジ</t>
    </rPh>
    <rPh sb="5" eb="7">
      <t>チョウセイ</t>
    </rPh>
    <rPh sb="7" eb="8">
      <t>トモ</t>
    </rPh>
    <phoneticPr fontId="7"/>
  </si>
  <si>
    <t>多目的ホール壁面クロス貼</t>
    <rPh sb="0" eb="3">
      <t>タモクテキ</t>
    </rPh>
    <rPh sb="6" eb="8">
      <t>ヘキメン</t>
    </rPh>
    <rPh sb="11" eb="12">
      <t>ハ</t>
    </rPh>
    <phoneticPr fontId="7"/>
  </si>
  <si>
    <t>125㎡</t>
    <phoneticPr fontId="4"/>
  </si>
  <si>
    <t>多目的ホールソフト巾木</t>
    <rPh sb="0" eb="3">
      <t>タモクテキ</t>
    </rPh>
    <rPh sb="9" eb="11">
      <t>ハバキ</t>
    </rPh>
    <phoneticPr fontId="7"/>
  </si>
  <si>
    <t>新規壁面塗装</t>
    <rPh sb="0" eb="2">
      <t>シンキ</t>
    </rPh>
    <rPh sb="2" eb="4">
      <t>ヘキメン</t>
    </rPh>
    <rPh sb="4" eb="6">
      <t>トソウ</t>
    </rPh>
    <phoneticPr fontId="7"/>
  </si>
  <si>
    <t>110㎡</t>
    <phoneticPr fontId="7"/>
  </si>
  <si>
    <t>新規スクリーン壁塗装</t>
    <rPh sb="0" eb="2">
      <t>シンキ</t>
    </rPh>
    <rPh sb="7" eb="8">
      <t>カベ</t>
    </rPh>
    <rPh sb="8" eb="10">
      <t>トソウ</t>
    </rPh>
    <phoneticPr fontId="7"/>
  </si>
  <si>
    <t>スクリーン塗装</t>
  </si>
  <si>
    <t>新規天井塗装</t>
    <rPh sb="0" eb="2">
      <t>シンキ</t>
    </rPh>
    <rPh sb="2" eb="4">
      <t>テンジョウ</t>
    </rPh>
    <rPh sb="4" eb="6">
      <t>トソウ</t>
    </rPh>
    <phoneticPr fontId="7"/>
  </si>
  <si>
    <t>既存天井塗装</t>
    <rPh sb="0" eb="2">
      <t>キゾン</t>
    </rPh>
    <rPh sb="2" eb="4">
      <t>テンジョウ</t>
    </rPh>
    <rPh sb="4" eb="6">
      <t>トソウ</t>
    </rPh>
    <phoneticPr fontId="7"/>
  </si>
  <si>
    <t>通路床</t>
  </si>
  <si>
    <t>塩ビタイル貼</t>
    <rPh sb="0" eb="1">
      <t>エン</t>
    </rPh>
    <rPh sb="5" eb="6">
      <t>ハ</t>
    </rPh>
    <phoneticPr fontId="7"/>
  </si>
  <si>
    <t>55㎡　下地調整共</t>
    <rPh sb="3" eb="4">
      <t>シタジ</t>
    </rPh>
    <rPh sb="4" eb="6">
      <t>チョウセイ</t>
    </rPh>
    <rPh sb="6" eb="7">
      <t>トモ</t>
    </rPh>
    <phoneticPr fontId="7"/>
  </si>
  <si>
    <t>ソフト巾木</t>
    <rPh sb="3" eb="5">
      <t>ハバキ</t>
    </rPh>
    <phoneticPr fontId="7"/>
  </si>
  <si>
    <t>材工共</t>
    <rPh sb="0" eb="2">
      <t>ザイコウトモ</t>
    </rPh>
    <phoneticPr fontId="4"/>
  </si>
  <si>
    <t>倉庫内仕上げ</t>
  </si>
  <si>
    <t>倉庫内棚板設置</t>
    <rPh sb="0" eb="3">
      <t>ソウコナイ</t>
    </rPh>
    <rPh sb="3" eb="5">
      <t>タナイタ</t>
    </rPh>
    <rPh sb="5" eb="7">
      <t>セッチ</t>
    </rPh>
    <phoneticPr fontId="4"/>
  </si>
  <si>
    <t>W900×D300程度</t>
    <phoneticPr fontId="4"/>
  </si>
  <si>
    <t>壁面ケース</t>
  </si>
  <si>
    <t>W5000×D900×H2400　硝子有</t>
    <rPh sb="19" eb="20">
      <t>アリ</t>
    </rPh>
    <phoneticPr fontId="4"/>
  </si>
  <si>
    <t>可動展示ケース</t>
  </si>
  <si>
    <t>展示ケース</t>
    <phoneticPr fontId="4"/>
  </si>
  <si>
    <t>W1800×D900×H2100　硝子有</t>
    <rPh sb="19" eb="20">
      <t>アリ</t>
    </rPh>
    <phoneticPr fontId="4"/>
  </si>
  <si>
    <t>可動展示台</t>
  </si>
  <si>
    <t>展示台</t>
    <rPh sb="0" eb="3">
      <t>テンジダイ</t>
    </rPh>
    <phoneticPr fontId="7"/>
  </si>
  <si>
    <t>ジオラマ</t>
  </si>
  <si>
    <t>ホワイトジオラマ制作</t>
    <rPh sb="8" eb="10">
      <t>セイサク</t>
    </rPh>
    <phoneticPr fontId="4"/>
  </si>
  <si>
    <t>3Dデータ作成</t>
    <rPh sb="5" eb="7">
      <t>サクセイ</t>
    </rPh>
    <phoneticPr fontId="4"/>
  </si>
  <si>
    <t>FRP本体制作、塗装</t>
    <rPh sb="3" eb="5">
      <t>ホンタイ</t>
    </rPh>
    <rPh sb="5" eb="7">
      <t>セイサク</t>
    </rPh>
    <rPh sb="8" eb="10">
      <t>トソウ</t>
    </rPh>
    <phoneticPr fontId="4"/>
  </si>
  <si>
    <t>本体運搬搬入、現場設置</t>
    <rPh sb="0" eb="2">
      <t>ホンタイ</t>
    </rPh>
    <rPh sb="2" eb="4">
      <t>ウンパン</t>
    </rPh>
    <rPh sb="4" eb="6">
      <t>ハンニュウ</t>
    </rPh>
    <rPh sb="7" eb="9">
      <t>ゲンバ</t>
    </rPh>
    <rPh sb="9" eb="11">
      <t>セッチ</t>
    </rPh>
    <phoneticPr fontId="4"/>
  </si>
  <si>
    <t>ジオラマ台</t>
    <rPh sb="4" eb="5">
      <t>ダイ</t>
    </rPh>
    <phoneticPr fontId="7"/>
  </si>
  <si>
    <t>2700φ　H450</t>
    <phoneticPr fontId="7"/>
  </si>
  <si>
    <t>同上搬入設置費</t>
    <rPh sb="0" eb="2">
      <t>ドウジョウ</t>
    </rPh>
    <rPh sb="2" eb="4">
      <t>ハンニュウ</t>
    </rPh>
    <rPh sb="4" eb="6">
      <t>セッチ</t>
    </rPh>
    <rPh sb="6" eb="7">
      <t>ヒ</t>
    </rPh>
    <phoneticPr fontId="7"/>
  </si>
  <si>
    <t>天井グリッド</t>
  </si>
  <si>
    <t>レースウェイ用格子組</t>
    <rPh sb="6" eb="7">
      <t>ヨウ</t>
    </rPh>
    <rPh sb="7" eb="9">
      <t>コウシ</t>
    </rPh>
    <rPh sb="9" eb="10">
      <t>クミ</t>
    </rPh>
    <phoneticPr fontId="7"/>
  </si>
  <si>
    <t>8000×7000／50×100　吊りボルト共</t>
    <rPh sb="17" eb="18">
      <t>ツ</t>
    </rPh>
    <rPh sb="22" eb="23">
      <t>トモ</t>
    </rPh>
    <phoneticPr fontId="7"/>
  </si>
  <si>
    <t>レースウェイ吊り込み</t>
    <rPh sb="6" eb="7">
      <t>ツ</t>
    </rPh>
    <rPh sb="8" eb="9">
      <t>コ</t>
    </rPh>
    <phoneticPr fontId="7"/>
  </si>
  <si>
    <t>黒塗装</t>
    <rPh sb="0" eb="1">
      <t>クロ</t>
    </rPh>
    <rPh sb="1" eb="3">
      <t>トソウ</t>
    </rPh>
    <phoneticPr fontId="7"/>
  </si>
  <si>
    <t>通路天吊り格子</t>
    <rPh sb="0" eb="2">
      <t>ツウロ</t>
    </rPh>
    <rPh sb="5" eb="7">
      <t>コウシ</t>
    </rPh>
    <phoneticPr fontId="4"/>
  </si>
  <si>
    <t>吊りボルト共</t>
    <phoneticPr fontId="4"/>
  </si>
  <si>
    <t>建具</t>
  </si>
  <si>
    <t>倉庫入口建具（枠共）</t>
    <rPh sb="0" eb="2">
      <t>ソウコ</t>
    </rPh>
    <rPh sb="7" eb="8">
      <t>ワク</t>
    </rPh>
    <rPh sb="8" eb="9">
      <t>トモ</t>
    </rPh>
    <phoneticPr fontId="4"/>
  </si>
  <si>
    <t>W1800×H2100　化粧板</t>
    <rPh sb="12" eb="15">
      <t>ケショウバン</t>
    </rPh>
    <phoneticPr fontId="4"/>
  </si>
  <si>
    <t>ホール入口新規建具（枠共）</t>
    <rPh sb="3" eb="5">
      <t>イリグチ</t>
    </rPh>
    <rPh sb="5" eb="7">
      <t>シンキ</t>
    </rPh>
    <rPh sb="7" eb="9">
      <t>タテグ</t>
    </rPh>
    <rPh sb="10" eb="11">
      <t>ワク</t>
    </rPh>
    <rPh sb="11" eb="12">
      <t>トモ</t>
    </rPh>
    <phoneticPr fontId="4"/>
  </si>
  <si>
    <t>W1800×H2100　ダイノックシート貼</t>
    <phoneticPr fontId="4"/>
  </si>
  <si>
    <t>既存展示移設（祠移設）</t>
  </si>
  <si>
    <t>祠移動、再設置</t>
    <rPh sb="0" eb="1">
      <t>ホコラ</t>
    </rPh>
    <rPh sb="1" eb="3">
      <t>イドウ</t>
    </rPh>
    <rPh sb="4" eb="7">
      <t>サイセッチ</t>
    </rPh>
    <phoneticPr fontId="7"/>
  </si>
  <si>
    <t>既存展示品移動</t>
    <rPh sb="0" eb="2">
      <t>キゾン</t>
    </rPh>
    <rPh sb="2" eb="4">
      <t>テンジ</t>
    </rPh>
    <rPh sb="4" eb="5">
      <t>ヒン</t>
    </rPh>
    <rPh sb="5" eb="7">
      <t>イドウ</t>
    </rPh>
    <phoneticPr fontId="7"/>
  </si>
  <si>
    <t>S6021-12CL　同等品　H430</t>
    <rPh sb="11" eb="14">
      <t>ドウトウヒン</t>
    </rPh>
    <phoneticPr fontId="4"/>
  </si>
  <si>
    <t>EB-PU1008W　同等品</t>
    <rPh sb="11" eb="14">
      <t>ドウトウヒン</t>
    </rPh>
    <phoneticPr fontId="4"/>
  </si>
  <si>
    <t>同上レンズ</t>
    <rPh sb="0" eb="2">
      <t>ドウジョウ</t>
    </rPh>
    <phoneticPr fontId="4"/>
  </si>
  <si>
    <t>ELPLU03S　同等品</t>
    <phoneticPr fontId="4"/>
  </si>
  <si>
    <t>ELPLU04S　同等品</t>
    <phoneticPr fontId="4"/>
  </si>
  <si>
    <t>VPAUW　同等品</t>
    <phoneticPr fontId="4"/>
  </si>
  <si>
    <t>RPMAU2W-0608WK　同等品</t>
    <phoneticPr fontId="4"/>
  </si>
  <si>
    <t>シーリングプレート</t>
    <phoneticPr fontId="4"/>
  </si>
  <si>
    <t>CMA110W　同等品</t>
    <phoneticPr fontId="4"/>
  </si>
  <si>
    <t>可変式ポール</t>
    <phoneticPr fontId="4"/>
  </si>
  <si>
    <t>CMS0608W　同等品</t>
    <phoneticPr fontId="4"/>
  </si>
  <si>
    <t>CMA340　同等品</t>
    <phoneticPr fontId="4"/>
  </si>
  <si>
    <t>HDMI延長受信機</t>
    <phoneticPr fontId="4"/>
  </si>
  <si>
    <t>HDC-RH100-D　同等品</t>
    <phoneticPr fontId="4"/>
  </si>
  <si>
    <t>HDMI延長送信機</t>
    <rPh sb="8" eb="9">
      <t>キ</t>
    </rPh>
    <phoneticPr fontId="4"/>
  </si>
  <si>
    <t>HDC-TH100-D　同等品</t>
    <phoneticPr fontId="4"/>
  </si>
  <si>
    <t>サイネージプレイヤー</t>
    <phoneticPr fontId="4"/>
  </si>
  <si>
    <t>ビデオプロセッサー</t>
    <phoneticPr fontId="4"/>
  </si>
  <si>
    <t>M813　同等品</t>
    <phoneticPr fontId="4"/>
  </si>
  <si>
    <t>ネットワークスイッチ</t>
    <phoneticPr fontId="4"/>
  </si>
  <si>
    <t>BS-GSL2016　同等品</t>
    <phoneticPr fontId="4"/>
  </si>
  <si>
    <t>スケジューラー</t>
    <phoneticPr fontId="4"/>
  </si>
  <si>
    <t>RSC-4NC-MT　同等品</t>
    <phoneticPr fontId="4"/>
  </si>
  <si>
    <t>JBL　MTC-23CM　同等品</t>
    <rPh sb="13" eb="16">
      <t>ドウトウヒン</t>
    </rPh>
    <phoneticPr fontId="4"/>
  </si>
  <si>
    <t>強制再生スイッチ</t>
    <rPh sb="0" eb="2">
      <t>キョウセイ</t>
    </rPh>
    <rPh sb="2" eb="4">
      <t>サイセイ</t>
    </rPh>
    <phoneticPr fontId="4"/>
  </si>
  <si>
    <t>特型</t>
    <rPh sb="0" eb="2">
      <t>トクガタ</t>
    </rPh>
    <phoneticPr fontId="4"/>
  </si>
  <si>
    <t>配線作業費</t>
    <rPh sb="0" eb="2">
      <t>ハイセン</t>
    </rPh>
    <rPh sb="2" eb="5">
      <t>サギョウヒ</t>
    </rPh>
    <phoneticPr fontId="4"/>
  </si>
  <si>
    <t>B4</t>
  </si>
  <si>
    <t>XFX430NENLE9</t>
  </si>
  <si>
    <t>C1</t>
  </si>
  <si>
    <t>NCN19313SLE1</t>
  </si>
  <si>
    <t>C2</t>
  </si>
  <si>
    <t>NCN29313SLE1</t>
  </si>
  <si>
    <t>D2</t>
  </si>
  <si>
    <t>XND2539WLLE9</t>
  </si>
  <si>
    <t>D3</t>
  </si>
  <si>
    <t>XND1559WLLE9</t>
  </si>
  <si>
    <t>S2m</t>
  </si>
  <si>
    <t>NTS01519WRZ1</t>
  </si>
  <si>
    <t>S3w</t>
  </si>
  <si>
    <t>WD1</t>
  </si>
  <si>
    <t>XNW2531WLLE9</t>
  </si>
  <si>
    <t>B5</t>
    <phoneticPr fontId="4"/>
  </si>
  <si>
    <t>NNLK41509J＋NEL4300WNLA9</t>
    <phoneticPr fontId="4"/>
  </si>
  <si>
    <t>DH0236K</t>
  </si>
  <si>
    <t>　台</t>
    <rPh sb="1" eb="2">
      <t>ダイ</t>
    </rPh>
    <phoneticPr fontId="4"/>
  </si>
  <si>
    <t>既存分電盤移設</t>
    <rPh sb="0" eb="2">
      <t>キゾン</t>
    </rPh>
    <rPh sb="2" eb="5">
      <t>ブンデンバン</t>
    </rPh>
    <rPh sb="5" eb="7">
      <t>イセツ</t>
    </rPh>
    <phoneticPr fontId="4"/>
  </si>
  <si>
    <t>電工費に含む</t>
    <rPh sb="0" eb="2">
      <t>デンコウ</t>
    </rPh>
    <rPh sb="2" eb="3">
      <t>ヒ</t>
    </rPh>
    <rPh sb="4" eb="5">
      <t>フク</t>
    </rPh>
    <phoneticPr fontId="4"/>
  </si>
  <si>
    <t>取り外し再取付</t>
    <rPh sb="0" eb="1">
      <t>ト</t>
    </rPh>
    <rPh sb="2" eb="3">
      <t>ハズ</t>
    </rPh>
    <rPh sb="4" eb="7">
      <t>サイトリツ</t>
    </rPh>
    <phoneticPr fontId="4"/>
  </si>
  <si>
    <t>展示映像ソフト制作</t>
  </si>
  <si>
    <t>V.B-2-1：屏風映像</t>
    <rPh sb="8" eb="10">
      <t>ビョウブ</t>
    </rPh>
    <rPh sb="10" eb="12">
      <t>エイゾウ</t>
    </rPh>
    <phoneticPr fontId="4"/>
  </si>
  <si>
    <t>V.B-3-1：導入映像</t>
    <rPh sb="8" eb="10">
      <t>ドウニュウ</t>
    </rPh>
    <rPh sb="10" eb="12">
      <t>エイゾウ</t>
    </rPh>
    <phoneticPr fontId="4"/>
  </si>
  <si>
    <t>V.B-3-2：導入待機映像</t>
    <rPh sb="8" eb="10">
      <t>ドウニュウ</t>
    </rPh>
    <rPh sb="10" eb="12">
      <t>タイキ</t>
    </rPh>
    <rPh sb="12" eb="14">
      <t>エイゾウ</t>
    </rPh>
    <phoneticPr fontId="4"/>
  </si>
  <si>
    <t>V.D-2-1：炉を築く</t>
    <rPh sb="8" eb="9">
      <t>ロ</t>
    </rPh>
    <rPh sb="10" eb="11">
      <t>キズ</t>
    </rPh>
    <phoneticPr fontId="4"/>
  </si>
  <si>
    <t>支給映像編集</t>
    <rPh sb="0" eb="2">
      <t>シキュウ</t>
    </rPh>
    <rPh sb="2" eb="4">
      <t>エイゾウ</t>
    </rPh>
    <rPh sb="4" eb="6">
      <t>ヘンシュウ</t>
    </rPh>
    <phoneticPr fontId="4"/>
  </si>
  <si>
    <t>V.D-3-1：操業臨場体験</t>
    <rPh sb="8" eb="10">
      <t>ソウギョウ</t>
    </rPh>
    <rPh sb="10" eb="12">
      <t>リンジョウ</t>
    </rPh>
    <rPh sb="12" eb="14">
      <t>タイケン</t>
    </rPh>
    <phoneticPr fontId="4"/>
  </si>
  <si>
    <t>V.D-6-1：鉧出し映像</t>
    <rPh sb="8" eb="9">
      <t>ケラ</t>
    </rPh>
    <rPh sb="9" eb="10">
      <t>ダ</t>
    </rPh>
    <rPh sb="11" eb="13">
      <t>エイゾウ</t>
    </rPh>
    <phoneticPr fontId="4"/>
  </si>
  <si>
    <t>V.E-2-1：日本刀ができるまで</t>
    <rPh sb="8" eb="11">
      <t>ニホントウ</t>
    </rPh>
    <phoneticPr fontId="4"/>
  </si>
  <si>
    <t>V.F-2-1：奥出雲とたたら</t>
    <rPh sb="8" eb="9">
      <t>オク</t>
    </rPh>
    <rPh sb="9" eb="11">
      <t>イズモ</t>
    </rPh>
    <phoneticPr fontId="4"/>
  </si>
  <si>
    <t>展示グラフィックソフト制作</t>
  </si>
  <si>
    <t>エントランス　A：エントランス</t>
    <phoneticPr fontId="4"/>
  </si>
  <si>
    <t>7点</t>
    <rPh sb="1" eb="2">
      <t>テン</t>
    </rPh>
    <phoneticPr fontId="4"/>
  </si>
  <si>
    <t>展示室　B：奥出雲とたたら</t>
    <rPh sb="0" eb="3">
      <t>テンジシツ</t>
    </rPh>
    <rPh sb="6" eb="7">
      <t>オク</t>
    </rPh>
    <rPh sb="7" eb="9">
      <t>イズモ</t>
    </rPh>
    <phoneticPr fontId="4"/>
  </si>
  <si>
    <t>5点</t>
    <rPh sb="1" eb="2">
      <t>テン</t>
    </rPh>
    <phoneticPr fontId="4"/>
  </si>
  <si>
    <t>展示室　C：たたらの歴史と特色</t>
    <rPh sb="0" eb="3">
      <t>テンジシツ</t>
    </rPh>
    <rPh sb="10" eb="12">
      <t>レキシ</t>
    </rPh>
    <rPh sb="13" eb="15">
      <t>トクショク</t>
    </rPh>
    <phoneticPr fontId="4"/>
  </si>
  <si>
    <t>14点</t>
    <rPh sb="2" eb="3">
      <t>テン</t>
    </rPh>
    <phoneticPr fontId="4"/>
  </si>
  <si>
    <t>展示室　D：日刀保たたらの鉄づくり</t>
    <rPh sb="0" eb="3">
      <t>テンジシツ</t>
    </rPh>
    <rPh sb="6" eb="7">
      <t>ニチ</t>
    </rPh>
    <rPh sb="7" eb="8">
      <t>トウ</t>
    </rPh>
    <rPh sb="8" eb="9">
      <t>ホ</t>
    </rPh>
    <rPh sb="13" eb="14">
      <t>テツ</t>
    </rPh>
    <phoneticPr fontId="4"/>
  </si>
  <si>
    <t>26点</t>
    <rPh sb="2" eb="3">
      <t>テン</t>
    </rPh>
    <phoneticPr fontId="4"/>
  </si>
  <si>
    <t>鍛錬場　E：鍛錬場</t>
    <rPh sb="0" eb="2">
      <t>タンレン</t>
    </rPh>
    <rPh sb="2" eb="3">
      <t>ジョウ</t>
    </rPh>
    <rPh sb="6" eb="8">
      <t>タンレン</t>
    </rPh>
    <rPh sb="8" eb="9">
      <t>ジョウ</t>
    </rPh>
    <phoneticPr fontId="4"/>
  </si>
  <si>
    <t>多目的ホール　F：たたら文化の広がり</t>
    <rPh sb="0" eb="3">
      <t>タモクテキ</t>
    </rPh>
    <rPh sb="12" eb="14">
      <t>ブンカ</t>
    </rPh>
    <rPh sb="15" eb="16">
      <t>ヒロ</t>
    </rPh>
    <phoneticPr fontId="4"/>
  </si>
  <si>
    <t>27点</t>
    <rPh sb="2" eb="3">
      <t>テン</t>
    </rPh>
    <phoneticPr fontId="4"/>
  </si>
  <si>
    <t>その他　帰り通路等</t>
    <rPh sb="2" eb="3">
      <t>タ</t>
    </rPh>
    <rPh sb="4" eb="5">
      <t>カエ</t>
    </rPh>
    <rPh sb="6" eb="8">
      <t>ツウロ</t>
    </rPh>
    <rPh sb="8" eb="9">
      <t>トウ</t>
    </rPh>
    <phoneticPr fontId="4"/>
  </si>
  <si>
    <t>4点</t>
    <rPh sb="1" eb="2">
      <t>テン</t>
    </rPh>
    <phoneticPr fontId="4"/>
  </si>
  <si>
    <t>キャプション、誘導サイン等</t>
    <rPh sb="7" eb="9">
      <t>ユウドウ</t>
    </rPh>
    <rPh sb="12" eb="13">
      <t>トウ</t>
    </rPh>
    <phoneticPr fontId="4"/>
  </si>
  <si>
    <t>多言語翻訳制作</t>
  </si>
  <si>
    <t>映像翻訳</t>
    <rPh sb="0" eb="2">
      <t>エイゾウ</t>
    </rPh>
    <rPh sb="2" eb="4">
      <t>ホンヤク</t>
    </rPh>
    <phoneticPr fontId="4"/>
  </si>
  <si>
    <t>英語字幕表記</t>
    <rPh sb="0" eb="2">
      <t>エイゴ</t>
    </rPh>
    <rPh sb="2" eb="4">
      <t>ジマク</t>
    </rPh>
    <rPh sb="4" eb="6">
      <t>ヒョウキ</t>
    </rPh>
    <phoneticPr fontId="4"/>
  </si>
  <si>
    <t>グラフィック翻訳</t>
    <rPh sb="6" eb="8">
      <t>ホンヤク</t>
    </rPh>
    <phoneticPr fontId="4"/>
  </si>
  <si>
    <t>英語、簡体、繁体、韓国語</t>
    <rPh sb="0" eb="2">
      <t>エイゴ</t>
    </rPh>
    <rPh sb="3" eb="5">
      <t>カンタイ</t>
    </rPh>
    <rPh sb="6" eb="8">
      <t>ハンタイ</t>
    </rPh>
    <rPh sb="9" eb="11">
      <t>カンコク</t>
    </rPh>
    <rPh sb="11" eb="12">
      <t>ゴ</t>
    </rPh>
    <phoneticPr fontId="4"/>
  </si>
  <si>
    <t>※QRコード読込仕様、サーバーは既存流用</t>
    <rPh sb="6" eb="8">
      <t>ヨミコミ</t>
    </rPh>
    <rPh sb="8" eb="10">
      <t>シヨウ</t>
    </rPh>
    <rPh sb="16" eb="18">
      <t>キゾン</t>
    </rPh>
    <rPh sb="18" eb="20">
      <t>リュウヨウ</t>
    </rPh>
    <phoneticPr fontId="4"/>
  </si>
  <si>
    <t>発生残材処分（エントランス・展示室）</t>
  </si>
  <si>
    <t>廃材収集運搬費</t>
    <phoneticPr fontId="4"/>
  </si>
  <si>
    <t>廃材処分費</t>
    <phoneticPr fontId="4"/>
  </si>
  <si>
    <t>発生残材処分（鍛錬場）</t>
  </si>
  <si>
    <t>発生残材処理費（多目的ホール）</t>
  </si>
  <si>
    <t>【</t>
  </si>
  <si>
    <t>】</t>
  </si>
  <si>
    <t>1-1</t>
  </si>
  <si>
    <t>[</t>
  </si>
  <si>
    <t>]</t>
  </si>
  <si>
    <t>1-2</t>
  </si>
  <si>
    <t>1-3</t>
  </si>
  <si>
    <t>1-4</t>
  </si>
  <si>
    <t>1-4-1</t>
  </si>
  <si>
    <t>1-4-2</t>
  </si>
  <si>
    <t>1-4-3</t>
  </si>
  <si>
    <t>1-5</t>
  </si>
  <si>
    <t>1-5-1</t>
  </si>
  <si>
    <t>1-5-2</t>
  </si>
  <si>
    <t>1-6</t>
  </si>
  <si>
    <t>1-6-1</t>
  </si>
  <si>
    <t>1-6-2</t>
  </si>
  <si>
    <t>1-7</t>
  </si>
  <si>
    <t>1-8</t>
  </si>
  <si>
    <t>1-9</t>
  </si>
  <si>
    <t>1-10</t>
  </si>
  <si>
    <t>1-11</t>
  </si>
  <si>
    <t>2-1</t>
  </si>
  <si>
    <t>2-2</t>
  </si>
  <si>
    <t>2-3</t>
  </si>
  <si>
    <t>2-4</t>
  </si>
  <si>
    <t>2-4-1</t>
  </si>
  <si>
    <t>2-4-2</t>
  </si>
  <si>
    <t>2-4-3</t>
  </si>
  <si>
    <t>2-4-4</t>
  </si>
  <si>
    <t>2-5</t>
  </si>
  <si>
    <t>2-5-1</t>
  </si>
  <si>
    <t>2-5-2</t>
  </si>
  <si>
    <t>2-6</t>
  </si>
  <si>
    <t>2-6-1</t>
  </si>
  <si>
    <t>2-6-2</t>
  </si>
  <si>
    <t>2-6-3</t>
  </si>
  <si>
    <t>2-6-4</t>
  </si>
  <si>
    <t>2-6-5</t>
  </si>
  <si>
    <t>2-7</t>
  </si>
  <si>
    <t>2-8</t>
  </si>
  <si>
    <t>2-9</t>
  </si>
  <si>
    <t>2-9-1</t>
  </si>
  <si>
    <t>2-9-2</t>
  </si>
  <si>
    <t>2-9-3</t>
  </si>
  <si>
    <t>2-9-4</t>
  </si>
  <si>
    <t>2-9-5</t>
  </si>
  <si>
    <t>2-9-6</t>
  </si>
  <si>
    <t>2-10</t>
  </si>
  <si>
    <t>2-11</t>
  </si>
  <si>
    <t>2-12</t>
  </si>
  <si>
    <t>2-13</t>
  </si>
  <si>
    <t>3-1</t>
  </si>
  <si>
    <t>3-2</t>
  </si>
  <si>
    <t>3-3</t>
  </si>
  <si>
    <t>3-4</t>
  </si>
  <si>
    <t>3-4-1</t>
  </si>
  <si>
    <t>3-4-2</t>
  </si>
  <si>
    <t>3-4-3</t>
  </si>
  <si>
    <t>3-5</t>
  </si>
  <si>
    <t>3-5-1</t>
  </si>
  <si>
    <t>3-5-2</t>
  </si>
  <si>
    <t>3-6</t>
  </si>
  <si>
    <t>3-6-1</t>
  </si>
  <si>
    <t>3-6-2</t>
  </si>
  <si>
    <t>3-6-3</t>
  </si>
  <si>
    <t>3-7</t>
  </si>
  <si>
    <t>3-8</t>
  </si>
  <si>
    <t>3-9</t>
  </si>
  <si>
    <t>3-10</t>
  </si>
  <si>
    <t>3-11</t>
  </si>
  <si>
    <t>3-12</t>
  </si>
  <si>
    <t>4-1</t>
  </si>
  <si>
    <t>4-2</t>
  </si>
  <si>
    <t>4-3</t>
  </si>
  <si>
    <t>4-3-1</t>
  </si>
  <si>
    <t>4-3-2</t>
  </si>
  <si>
    <t>4-4</t>
  </si>
  <si>
    <t>4-4-1</t>
  </si>
  <si>
    <t>4-4-2</t>
  </si>
  <si>
    <t>4-4-3</t>
  </si>
  <si>
    <t>4-4-4</t>
  </si>
  <si>
    <t>4-4-5</t>
  </si>
  <si>
    <t>4-5</t>
  </si>
  <si>
    <t>4-5-1</t>
  </si>
  <si>
    <t>4-5-2</t>
  </si>
  <si>
    <t>4-5-3</t>
  </si>
  <si>
    <t>4-5-4</t>
  </si>
  <si>
    <t>4-6</t>
  </si>
  <si>
    <t>4-6-1</t>
  </si>
  <si>
    <t>4-6-2</t>
  </si>
  <si>
    <t>4-6-3</t>
  </si>
  <si>
    <t>4-7</t>
  </si>
  <si>
    <t>4-8</t>
  </si>
  <si>
    <t>4-9</t>
  </si>
  <si>
    <t>4-10</t>
  </si>
  <si>
    <t>4-11</t>
  </si>
  <si>
    <t>4-12</t>
  </si>
  <si>
    <t>5-1</t>
  </si>
  <si>
    <t>5-2</t>
  </si>
  <si>
    <t>5-3</t>
  </si>
  <si>
    <t>5-4</t>
  </si>
  <si>
    <t>5-5</t>
  </si>
  <si>
    <t>5-6</t>
  </si>
  <si>
    <t>備　　考</t>
  </si>
  <si>
    <t>倉庫内壁面PBのまま、床既存</t>
  </si>
  <si>
    <t>直接工事費計</t>
    <rPh sb="0" eb="2">
      <t>チョクセツ</t>
    </rPh>
    <rPh sb="2" eb="4">
      <t>コウジ</t>
    </rPh>
    <rPh sb="4" eb="5">
      <t>ヒ</t>
    </rPh>
    <rPh sb="5" eb="6">
      <t>ケイ</t>
    </rPh>
    <phoneticPr fontId="4"/>
  </si>
  <si>
    <t>共通仮設費</t>
    <rPh sb="0" eb="2">
      <t>キョウツウ</t>
    </rPh>
    <rPh sb="2" eb="4">
      <t>カセツ</t>
    </rPh>
    <rPh sb="4" eb="5">
      <t>ヒ</t>
    </rPh>
    <phoneticPr fontId="4"/>
  </si>
  <si>
    <t>現場管理費</t>
    <rPh sb="0" eb="2">
      <t>ゲンバ</t>
    </rPh>
    <rPh sb="2" eb="5">
      <t>カンリヒ</t>
    </rPh>
    <phoneticPr fontId="4"/>
  </si>
  <si>
    <t>一般管理費</t>
    <rPh sb="0" eb="2">
      <t>イッパン</t>
    </rPh>
    <rPh sb="2" eb="5">
      <t>カンリヒ</t>
    </rPh>
    <phoneticPr fontId="4"/>
  </si>
  <si>
    <t>内容　・　摘要</t>
    <phoneticPr fontId="4"/>
  </si>
  <si>
    <t>内容　・　摘要</t>
    <rPh sb="0" eb="2">
      <t>ナイヨウ</t>
    </rPh>
    <rPh sb="5" eb="7">
      <t>テキヨウ</t>
    </rPh>
    <phoneticPr fontId="4"/>
  </si>
  <si>
    <t>10m相当</t>
    <rPh sb="3" eb="5">
      <t>ソウトウ</t>
    </rPh>
    <phoneticPr fontId="4"/>
  </si>
  <si>
    <t>1. エントランス</t>
    <phoneticPr fontId="4"/>
  </si>
  <si>
    <t>1-1. 仮設工事</t>
    <phoneticPr fontId="4"/>
  </si>
  <si>
    <t>1-2. 解体工事</t>
    <phoneticPr fontId="4"/>
  </si>
  <si>
    <t>1-3. 軽鉄工事</t>
    <phoneticPr fontId="4"/>
  </si>
  <si>
    <t>1-4. 内装工事</t>
    <phoneticPr fontId="4"/>
  </si>
  <si>
    <t>1-4-1. 床</t>
    <phoneticPr fontId="4"/>
  </si>
  <si>
    <t>1-4-2. 壁</t>
    <phoneticPr fontId="4"/>
  </si>
  <si>
    <t>1-4-3. 天井</t>
    <phoneticPr fontId="4"/>
  </si>
  <si>
    <t>1-5. 什器工事</t>
    <phoneticPr fontId="4"/>
  </si>
  <si>
    <t>1-5-1. 受付カウンター</t>
    <phoneticPr fontId="4"/>
  </si>
  <si>
    <t>1-5-2. ショップ</t>
    <phoneticPr fontId="4"/>
  </si>
  <si>
    <t>1-6. 造作工事</t>
    <phoneticPr fontId="4"/>
  </si>
  <si>
    <t>1-6-1. 風除室壁面造作</t>
    <phoneticPr fontId="4"/>
  </si>
  <si>
    <t>1-6-2. 天井造作</t>
    <phoneticPr fontId="4"/>
  </si>
  <si>
    <t>1-7. 照明器具</t>
    <phoneticPr fontId="4"/>
  </si>
  <si>
    <t>1-8. 電気設備工事</t>
    <phoneticPr fontId="4"/>
  </si>
  <si>
    <t>1-9. 防災設備工事</t>
    <phoneticPr fontId="4"/>
  </si>
  <si>
    <t>1-10. 空調設備工事</t>
    <phoneticPr fontId="4"/>
  </si>
  <si>
    <t>1-11. 各サイン工事</t>
    <phoneticPr fontId="4"/>
  </si>
  <si>
    <t>ショップサイン等</t>
    <rPh sb="7" eb="8">
      <t>トウ</t>
    </rPh>
    <phoneticPr fontId="4"/>
  </si>
  <si>
    <t>解説サイン（川舟サイン）</t>
    <rPh sb="0" eb="2">
      <t>カイセツ</t>
    </rPh>
    <rPh sb="6" eb="7">
      <t>カワ</t>
    </rPh>
    <rPh sb="7" eb="8">
      <t>ブネ</t>
    </rPh>
    <phoneticPr fontId="4"/>
  </si>
  <si>
    <t>サインスタンド：2357　ウェイト：M-909×2　同等品</t>
    <rPh sb="26" eb="29">
      <t>ドウトウヒン</t>
    </rPh>
    <phoneticPr fontId="4"/>
  </si>
  <si>
    <t>2. 展示室</t>
    <phoneticPr fontId="4"/>
  </si>
  <si>
    <t>2-1. 仮設工事（エントランス共）</t>
    <phoneticPr fontId="4"/>
  </si>
  <si>
    <t>2-2. 解体工事（エントランス共）</t>
    <phoneticPr fontId="4"/>
  </si>
  <si>
    <t>2-3. 軽鉄工事</t>
    <phoneticPr fontId="4"/>
  </si>
  <si>
    <t>2-4. 内装工事</t>
    <phoneticPr fontId="4"/>
  </si>
  <si>
    <t>2-4-1. 床</t>
    <phoneticPr fontId="4"/>
  </si>
  <si>
    <t>2-4-2. 壁面</t>
    <phoneticPr fontId="4"/>
  </si>
  <si>
    <t>2-4-3. 天井</t>
    <phoneticPr fontId="4"/>
  </si>
  <si>
    <t>2-4-4. 手摺補修</t>
    <phoneticPr fontId="4"/>
  </si>
  <si>
    <t>2-5. 什器工事</t>
    <phoneticPr fontId="4"/>
  </si>
  <si>
    <t>2-5-1. エアタイト展示ケース</t>
    <phoneticPr fontId="4"/>
  </si>
  <si>
    <t>2-5-2. 各所展示ケース</t>
    <phoneticPr fontId="4"/>
  </si>
  <si>
    <t>展示ガラスケース</t>
    <phoneticPr fontId="4"/>
  </si>
  <si>
    <t>W450×D450×H1050</t>
    <phoneticPr fontId="4"/>
  </si>
  <si>
    <t>W2775×D900×H600</t>
    <phoneticPr fontId="4"/>
  </si>
  <si>
    <t>W7000×D900×H600 L型</t>
    <rPh sb="17" eb="18">
      <t>ガタ</t>
    </rPh>
    <phoneticPr fontId="4"/>
  </si>
  <si>
    <t>W3370×D900×H600</t>
    <phoneticPr fontId="4"/>
  </si>
  <si>
    <t>W3370×D450×H600</t>
    <phoneticPr fontId="4"/>
  </si>
  <si>
    <t>W2970×D450×H600</t>
    <phoneticPr fontId="4"/>
  </si>
  <si>
    <t>W2965×D450×H600</t>
    <phoneticPr fontId="4"/>
  </si>
  <si>
    <t>2-6. 造作工事</t>
    <phoneticPr fontId="4"/>
  </si>
  <si>
    <t>2-6-1. 炉模型櫓組</t>
    <phoneticPr fontId="4"/>
  </si>
  <si>
    <t>2-6-2. 照明持ち出し造作</t>
    <phoneticPr fontId="4"/>
  </si>
  <si>
    <t>2-6-3. グリッド天井</t>
    <phoneticPr fontId="4"/>
  </si>
  <si>
    <t>2-6-4. 建具・意匠</t>
    <phoneticPr fontId="4"/>
  </si>
  <si>
    <t>2-6-5. 既存展示移設工事</t>
    <phoneticPr fontId="4"/>
  </si>
  <si>
    <t>2-7. 建築工事</t>
    <phoneticPr fontId="4"/>
  </si>
  <si>
    <t>2-8. 既製家具</t>
    <phoneticPr fontId="4"/>
  </si>
  <si>
    <t>2-9. 映像機器</t>
    <phoneticPr fontId="4"/>
  </si>
  <si>
    <t>2-9-1. 屏風パネルプロジェクター</t>
    <phoneticPr fontId="4"/>
  </si>
  <si>
    <t>2-9-2. 98インチモニター</t>
    <phoneticPr fontId="4"/>
  </si>
  <si>
    <t>2-9-3. 炉模型プロジェクター</t>
    <phoneticPr fontId="4"/>
  </si>
  <si>
    <t>2-9-4. 20インチモニター</t>
    <phoneticPr fontId="4"/>
  </si>
  <si>
    <t>2-9-5. 50インチモニター</t>
    <phoneticPr fontId="4"/>
  </si>
  <si>
    <t>2-9-6. 映像機器取付設置費</t>
    <phoneticPr fontId="4"/>
  </si>
  <si>
    <t>2-10. 照明器具</t>
    <phoneticPr fontId="4"/>
  </si>
  <si>
    <t>2-11. 電気設備工事</t>
    <phoneticPr fontId="4"/>
  </si>
  <si>
    <t>2-12. 防災設備工事</t>
    <phoneticPr fontId="4"/>
  </si>
  <si>
    <t>2-13. 各サイン工事</t>
    <phoneticPr fontId="4"/>
  </si>
  <si>
    <t>3. 鍛錬場</t>
    <phoneticPr fontId="4"/>
  </si>
  <si>
    <t>3-1. 仮設工事</t>
    <phoneticPr fontId="4"/>
  </si>
  <si>
    <t>3-2. 解体工事</t>
    <phoneticPr fontId="4"/>
  </si>
  <si>
    <t>3-3. 軽鉄工事</t>
    <phoneticPr fontId="4"/>
  </si>
  <si>
    <t>3-4. 内装工事</t>
    <phoneticPr fontId="4"/>
  </si>
  <si>
    <t>3-4-1. 壁</t>
    <phoneticPr fontId="4"/>
  </si>
  <si>
    <t>3-4-2. 天井</t>
    <phoneticPr fontId="4"/>
  </si>
  <si>
    <t>3-4-3. 通路</t>
    <phoneticPr fontId="4"/>
  </si>
  <si>
    <t>3-5. 什器工事</t>
    <phoneticPr fontId="4"/>
  </si>
  <si>
    <t>3-5-1. 展示ケース</t>
    <phoneticPr fontId="4"/>
  </si>
  <si>
    <t>3-5-2. ローパーテーション</t>
    <phoneticPr fontId="4"/>
  </si>
  <si>
    <t>3-6. 造作工事</t>
    <phoneticPr fontId="4"/>
  </si>
  <si>
    <t>3-6-1. イースターカーテン</t>
    <phoneticPr fontId="4"/>
  </si>
  <si>
    <t>3-6-2. 既存サッシュ遮光パネル</t>
    <phoneticPr fontId="4"/>
  </si>
  <si>
    <t>3-6-3. 照明取付金物・天井造作</t>
    <phoneticPr fontId="4"/>
  </si>
  <si>
    <t>3-7. 既製家具</t>
    <phoneticPr fontId="4"/>
  </si>
  <si>
    <t>3-8. 映像機器</t>
    <phoneticPr fontId="4"/>
  </si>
  <si>
    <t>3-9. 照明器具</t>
    <phoneticPr fontId="4"/>
  </si>
  <si>
    <t>3-10. 電気設備工事</t>
    <phoneticPr fontId="4"/>
  </si>
  <si>
    <t>3-11. 防災設備工事</t>
    <phoneticPr fontId="4"/>
  </si>
  <si>
    <t>3-12. 各サイン工事</t>
    <phoneticPr fontId="4"/>
  </si>
  <si>
    <t>4. 多目的ホール</t>
    <phoneticPr fontId="4"/>
  </si>
  <si>
    <t>4-1. 仮設工事</t>
    <phoneticPr fontId="4"/>
  </si>
  <si>
    <t>4-2. 解体工事</t>
    <phoneticPr fontId="4"/>
  </si>
  <si>
    <t>4-3. 軽鉄工事</t>
    <phoneticPr fontId="4"/>
  </si>
  <si>
    <t>4-3-1. 天井</t>
    <phoneticPr fontId="4"/>
  </si>
  <si>
    <t>4-3-2. 壁面</t>
    <phoneticPr fontId="4"/>
  </si>
  <si>
    <t>4-4. 内装工事</t>
    <phoneticPr fontId="4"/>
  </si>
  <si>
    <t>4-4-1. 床</t>
    <phoneticPr fontId="4"/>
  </si>
  <si>
    <t>4-4-2. 壁面</t>
    <phoneticPr fontId="4"/>
  </si>
  <si>
    <t>4-4-3. 天井</t>
    <phoneticPr fontId="4"/>
  </si>
  <si>
    <t>4-4-4. 通路床</t>
    <phoneticPr fontId="4"/>
  </si>
  <si>
    <t>4-4-5. 倉庫内仕上げ</t>
    <phoneticPr fontId="4"/>
  </si>
  <si>
    <t>4-5. 什器工事</t>
    <phoneticPr fontId="4"/>
  </si>
  <si>
    <t>4-5-1. 壁面ケース</t>
    <phoneticPr fontId="4"/>
  </si>
  <si>
    <t>4-5-2. 可動展示ケース</t>
    <phoneticPr fontId="4"/>
  </si>
  <si>
    <t>4-5-3. 可動展示台</t>
    <phoneticPr fontId="4"/>
  </si>
  <si>
    <t>模型展示ケース</t>
    <rPh sb="0" eb="2">
      <t>モケイ</t>
    </rPh>
    <rPh sb="2" eb="4">
      <t>テンジ</t>
    </rPh>
    <phoneticPr fontId="7"/>
  </si>
  <si>
    <t>W1760×D1230×H900　アクリル有</t>
    <rPh sb="21" eb="22">
      <t>ア</t>
    </rPh>
    <phoneticPr fontId="4"/>
  </si>
  <si>
    <t>W1100×D1200×H600</t>
    <phoneticPr fontId="4"/>
  </si>
  <si>
    <t>4-5-4. ジオラマ</t>
    <phoneticPr fontId="4"/>
  </si>
  <si>
    <t>4-6. 造作工事</t>
    <phoneticPr fontId="4"/>
  </si>
  <si>
    <t>4-6-1. 天井グリッド</t>
    <phoneticPr fontId="4"/>
  </si>
  <si>
    <t>4-6-2. 建具</t>
    <phoneticPr fontId="4"/>
  </si>
  <si>
    <t>4-6-3. 既存展示移設（祠移設）</t>
    <phoneticPr fontId="4"/>
  </si>
  <si>
    <t>4-7. 既製家具</t>
    <phoneticPr fontId="4"/>
  </si>
  <si>
    <t>4-8. 映像機器</t>
    <phoneticPr fontId="4"/>
  </si>
  <si>
    <t>BrightSign　HD226W　同等品</t>
    <rPh sb="18" eb="21">
      <t>ドウトウヒン</t>
    </rPh>
    <phoneticPr fontId="4"/>
  </si>
  <si>
    <t>4-9. 照明器具</t>
    <phoneticPr fontId="4"/>
  </si>
  <si>
    <t>4-10. 電気設備工事</t>
    <phoneticPr fontId="4"/>
  </si>
  <si>
    <t>4-11. 防災設備工事</t>
    <phoneticPr fontId="4"/>
  </si>
  <si>
    <t>4-12. 各サイン工事</t>
    <phoneticPr fontId="4"/>
  </si>
  <si>
    <t>5. その他工事</t>
    <phoneticPr fontId="4"/>
  </si>
  <si>
    <t>5-1. 展示映像ソフト制作</t>
    <phoneticPr fontId="4"/>
  </si>
  <si>
    <t>5-2. 展示グラフィックソフト制作</t>
    <phoneticPr fontId="4"/>
  </si>
  <si>
    <t>5-3. 多言語翻訳制作</t>
    <phoneticPr fontId="4"/>
  </si>
  <si>
    <t>5-4. 発生残材処分（エントランス・展示室）</t>
    <phoneticPr fontId="4"/>
  </si>
  <si>
    <t>5-5. 発生残材処分（鍛錬場）</t>
    <phoneticPr fontId="4"/>
  </si>
  <si>
    <t>5-6. 発生残材処理費（多目的ホール）</t>
    <phoneticPr fontId="4"/>
  </si>
  <si>
    <t>内</t>
    <phoneticPr fontId="4"/>
  </si>
  <si>
    <t>容</t>
    <phoneticPr fontId="4"/>
  </si>
  <si>
    <t>1期工事</t>
    <rPh sb="1" eb="2">
      <t>キ</t>
    </rPh>
    <rPh sb="2" eb="4">
      <t>コウジ</t>
    </rPh>
    <phoneticPr fontId="4"/>
  </si>
  <si>
    <t>別途</t>
    <rPh sb="0" eb="2">
      <t>ベット</t>
    </rPh>
    <phoneticPr fontId="4"/>
  </si>
  <si>
    <t>※2-2.解体工事分の仮設工事費として計上すること</t>
    <rPh sb="11" eb="13">
      <t>カセツ</t>
    </rPh>
    <rPh sb="13" eb="15">
      <t>コウジ</t>
    </rPh>
    <rPh sb="15" eb="16">
      <t>ヒ</t>
    </rPh>
    <rPh sb="19" eb="21">
      <t>ケイジョウ</t>
    </rPh>
    <phoneticPr fontId="4"/>
  </si>
  <si>
    <t>〃</t>
    <phoneticPr fontId="4"/>
  </si>
  <si>
    <t>別途</t>
    <rPh sb="0" eb="2">
      <t>ベット</t>
    </rPh>
    <phoneticPr fontId="4"/>
  </si>
  <si>
    <t>原稿支給</t>
    <rPh sb="0" eb="2">
      <t>ゲンコウ</t>
    </rPh>
    <rPh sb="2" eb="4">
      <t>シキュウ</t>
    </rPh>
    <phoneticPr fontId="4"/>
  </si>
  <si>
    <t>※2期工事</t>
    <rPh sb="2" eb="3">
      <t>キ</t>
    </rPh>
    <rPh sb="3" eb="5">
      <t>コウジ</t>
    </rPh>
    <phoneticPr fontId="4"/>
  </si>
  <si>
    <t>※2-2.解体工事分の発生材処分費として計上すること</t>
    <rPh sb="11" eb="14">
      <t>ハッセイザイ</t>
    </rPh>
    <rPh sb="14" eb="16">
      <t>ショブン</t>
    </rPh>
    <rPh sb="16" eb="17">
      <t>ヒ</t>
    </rPh>
    <rPh sb="20" eb="22">
      <t>ケイジョウ</t>
    </rPh>
    <phoneticPr fontId="4"/>
  </si>
  <si>
    <t>※2期工事</t>
    <rPh sb="2" eb="3">
      <t>キ</t>
    </rPh>
    <rPh sb="3" eb="5">
      <t>コウジ</t>
    </rPh>
    <phoneticPr fontId="4"/>
  </si>
  <si>
    <t>工事費設計内訳書</t>
    <phoneticPr fontId="3"/>
  </si>
  <si>
    <t>工事名称</t>
    <rPh sb="0" eb="2">
      <t>コウジ</t>
    </rPh>
    <rPh sb="2" eb="4">
      <t>メイショウ</t>
    </rPh>
    <phoneticPr fontId="7"/>
  </si>
  <si>
    <t>奥出雲たたらと刀剣館展示改修工事(１期)</t>
    <phoneticPr fontId="3"/>
  </si>
  <si>
    <t>工事場所</t>
    <rPh sb="0" eb="2">
      <t>コウジ</t>
    </rPh>
    <rPh sb="2" eb="4">
      <t>バショ</t>
    </rPh>
    <phoneticPr fontId="7"/>
  </si>
  <si>
    <t>島根県仁多郡奥出雲町横田地内</t>
    <rPh sb="10" eb="12">
      <t>ヨコタ</t>
    </rPh>
    <phoneticPr fontId="3"/>
  </si>
  <si>
    <t>設計者</t>
    <phoneticPr fontId="3"/>
  </si>
  <si>
    <t>検算者</t>
    <phoneticPr fontId="3"/>
  </si>
  <si>
    <t>奥出雲たたらと刀剣館展示改修工事(１期)</t>
    <rPh sb="18" eb="19">
      <t>キ</t>
    </rPh>
    <phoneticPr fontId="4"/>
  </si>
  <si>
    <t>奥出雲たたらと刀剣館展示改修工事(１期)</t>
    <rPh sb="10" eb="12">
      <t>テンジ</t>
    </rPh>
    <rPh sb="12" eb="14">
      <t>カイシュウ</t>
    </rPh>
    <rPh sb="14" eb="16">
      <t>コウジ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</si>
</sst>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#,###;\-#,###"/>
    <numFmt numFmtId="177" formatCode="#,##0.0;\-#,##0.0"/>
    <numFmt numFmtId="178" formatCode="0_);[Red]\(0\)"/>
    <numFmt numFmtId="179" formatCode="0_ "/>
  </numFmts>
  <fonts count="16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indexed="64"/>
      </right>
      <top style="medium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double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indexed="64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indexed="64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thin">
        <color auto="1"/>
      </bottom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 applyProtection="0"/>
    <xf numFmtId="38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241">
    <xf numFmtId="0" fontId="0" fillId="0" borderId="0" xfId="0"/>
    <xf numFmtId="0" fontId="8" fillId="0" borderId="1" xfId="0" applyFont="1" applyBorder="1" applyAlignment="1" applyProtection="1">
      <alignment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8" fillId="0" borderId="8" xfId="0" applyFont="1" applyBorder="1" applyAlignment="1" applyProtection="1">
      <alignment vertical="center"/>
      <protection locked="0"/>
    </xf>
    <xf numFmtId="0" fontId="8" fillId="0" borderId="10" xfId="0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vertical="center"/>
      <protection locked="0"/>
    </xf>
    <xf numFmtId="177" fontId="8" fillId="0" borderId="9" xfId="0" applyNumberFormat="1" applyFont="1" applyBorder="1" applyAlignment="1" applyProtection="1">
      <alignment vertical="center"/>
    </xf>
    <xf numFmtId="0" fontId="8" fillId="0" borderId="9" xfId="0" applyFont="1" applyBorder="1" applyAlignment="1" applyProtection="1">
      <alignment horizontal="center" vertical="center"/>
    </xf>
    <xf numFmtId="37" fontId="8" fillId="0" borderId="9" xfId="0" applyNumberFormat="1" applyFont="1" applyBorder="1" applyAlignment="1" applyProtection="1">
      <alignment vertical="center" shrinkToFit="1"/>
    </xf>
    <xf numFmtId="0" fontId="8" fillId="0" borderId="10" xfId="0" applyFont="1" applyBorder="1" applyAlignment="1" applyProtection="1">
      <alignment horizontal="center" vertical="center"/>
      <protection locked="0"/>
    </xf>
    <xf numFmtId="176" fontId="8" fillId="0" borderId="8" xfId="0" applyNumberFormat="1" applyFont="1" applyBorder="1" applyAlignment="1" applyProtection="1">
      <alignment vertical="center"/>
    </xf>
    <xf numFmtId="0" fontId="8" fillId="0" borderId="11" xfId="0" applyFont="1" applyBorder="1" applyAlignment="1" applyProtection="1">
      <alignment horizontal="center" vertical="center"/>
      <protection locked="0"/>
    </xf>
    <xf numFmtId="49" fontId="8" fillId="0" borderId="12" xfId="0" applyNumberFormat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</xf>
    <xf numFmtId="0" fontId="8" fillId="0" borderId="11" xfId="0" applyFont="1" applyBorder="1" applyAlignment="1" applyProtection="1">
      <alignment horizontal="right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right" vertical="center"/>
      <protection locked="0"/>
    </xf>
    <xf numFmtId="10" fontId="8" fillId="0" borderId="11" xfId="7" applyNumberFormat="1" applyFont="1" applyFill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8" fillId="0" borderId="17" xfId="0" applyFont="1" applyBorder="1" applyAlignment="1" applyProtection="1">
      <alignment vertical="center"/>
      <protection locked="0"/>
    </xf>
    <xf numFmtId="177" fontId="8" fillId="0" borderId="15" xfId="0" applyNumberFormat="1" applyFont="1" applyBorder="1" applyAlignment="1" applyProtection="1">
      <alignment vertical="center"/>
    </xf>
    <xf numFmtId="0" fontId="8" fillId="0" borderId="15" xfId="0" applyFont="1" applyBorder="1" applyAlignment="1" applyProtection="1">
      <alignment horizontal="center" vertical="center"/>
    </xf>
    <xf numFmtId="37" fontId="8" fillId="0" borderId="15" xfId="0" applyNumberFormat="1" applyFont="1" applyBorder="1" applyAlignment="1" applyProtection="1">
      <alignment vertical="center" shrinkToFit="1"/>
    </xf>
    <xf numFmtId="0" fontId="8" fillId="0" borderId="16" xfId="0" applyFont="1" applyBorder="1" applyAlignment="1" applyProtection="1">
      <alignment horizontal="center" vertical="center"/>
      <protection locked="0"/>
    </xf>
    <xf numFmtId="176" fontId="8" fillId="0" borderId="14" xfId="0" applyNumberFormat="1" applyFont="1" applyBorder="1" applyAlignment="1" applyProtection="1">
      <alignment vertical="center"/>
    </xf>
    <xf numFmtId="0" fontId="8" fillId="0" borderId="17" xfId="0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177" fontId="8" fillId="0" borderId="23" xfId="0" applyNumberFormat="1" applyFont="1" applyBorder="1" applyAlignment="1" applyProtection="1">
      <alignment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176" fontId="8" fillId="0" borderId="20" xfId="0" applyNumberFormat="1" applyFont="1" applyBorder="1" applyAlignment="1" applyProtection="1">
      <alignment vertical="center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vertical="center"/>
      <protection locked="0"/>
    </xf>
    <xf numFmtId="177" fontId="8" fillId="0" borderId="28" xfId="0" applyNumberFormat="1" applyFont="1" applyBorder="1" applyAlignment="1" applyProtection="1">
      <alignment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176" fontId="8" fillId="0" borderId="25" xfId="0" applyNumberFormat="1" applyFont="1" applyBorder="1" applyAlignment="1" applyProtection="1">
      <alignment vertical="center"/>
    </xf>
    <xf numFmtId="0" fontId="8" fillId="0" borderId="27" xfId="0" applyFont="1" applyBorder="1" applyAlignment="1" applyProtection="1">
      <alignment horizontal="center" vertical="center"/>
      <protection locked="0"/>
    </xf>
    <xf numFmtId="49" fontId="8" fillId="0" borderId="29" xfId="0" applyNumberFormat="1" applyFont="1" applyBorder="1" applyAlignment="1" applyProtection="1">
      <alignment vertical="center" wrapText="1"/>
      <protection locked="0"/>
    </xf>
    <xf numFmtId="0" fontId="8" fillId="0" borderId="30" xfId="0" applyFont="1" applyBorder="1" applyAlignment="1" applyProtection="1">
      <alignment vertical="center"/>
    </xf>
    <xf numFmtId="0" fontId="8" fillId="0" borderId="31" xfId="0" applyFont="1" applyBorder="1" applyAlignment="1" applyProtection="1">
      <alignment horizontal="center" vertical="center"/>
    </xf>
    <xf numFmtId="0" fontId="8" fillId="0" borderId="32" xfId="0" applyFont="1" applyBorder="1" applyAlignment="1" applyProtection="1">
      <alignment horizontal="center" vertical="center"/>
    </xf>
    <xf numFmtId="0" fontId="8" fillId="0" borderId="33" xfId="0" applyFont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center"/>
    </xf>
    <xf numFmtId="0" fontId="8" fillId="0" borderId="35" xfId="0" applyFont="1" applyBorder="1" applyAlignment="1" applyProtection="1">
      <alignment horizontal="center" vertical="center" wrapText="1"/>
    </xf>
    <xf numFmtId="49" fontId="8" fillId="0" borderId="21" xfId="0" applyNumberFormat="1" applyFont="1" applyBorder="1" applyAlignment="1" applyProtection="1">
      <alignment vertical="center"/>
      <protection locked="0"/>
    </xf>
    <xf numFmtId="49" fontId="8" fillId="0" borderId="22" xfId="0" applyNumberFormat="1" applyFont="1" applyBorder="1" applyAlignment="1" applyProtection="1">
      <alignment vertical="center"/>
      <protection locked="0"/>
    </xf>
    <xf numFmtId="37" fontId="8" fillId="0" borderId="23" xfId="0" applyNumberFormat="1" applyFont="1" applyBorder="1" applyAlignment="1" applyProtection="1">
      <alignment vertical="center" shrinkToFit="1"/>
    </xf>
    <xf numFmtId="49" fontId="8" fillId="0" borderId="26" xfId="0" applyNumberFormat="1" applyFont="1" applyBorder="1" applyAlignment="1" applyProtection="1">
      <alignment vertical="center"/>
      <protection locked="0"/>
    </xf>
    <xf numFmtId="49" fontId="8" fillId="0" borderId="27" xfId="0" applyNumberFormat="1" applyFont="1" applyBorder="1" applyAlignment="1" applyProtection="1">
      <alignment vertical="center"/>
      <protection locked="0"/>
    </xf>
    <xf numFmtId="37" fontId="8" fillId="0" borderId="28" xfId="0" applyNumberFormat="1" applyFont="1" applyBorder="1" applyAlignment="1" applyProtection="1">
      <alignment vertical="center" shrinkToFit="1"/>
    </xf>
    <xf numFmtId="0" fontId="8" fillId="0" borderId="36" xfId="0" applyFont="1" applyBorder="1" applyAlignment="1" applyProtection="1">
      <alignment vertical="center"/>
    </xf>
    <xf numFmtId="0" fontId="8" fillId="0" borderId="37" xfId="0" applyFont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 vertical="center"/>
    </xf>
    <xf numFmtId="0" fontId="8" fillId="0" borderId="39" xfId="0" applyFont="1" applyBorder="1" applyAlignment="1" applyProtection="1">
      <alignment horizontal="center" vertical="center"/>
    </xf>
    <xf numFmtId="0" fontId="8" fillId="0" borderId="40" xfId="0" applyFont="1" applyBorder="1" applyAlignment="1" applyProtection="1">
      <alignment horizontal="center" vertical="center"/>
    </xf>
    <xf numFmtId="0" fontId="8" fillId="0" borderId="41" xfId="0" applyFont="1" applyBorder="1" applyAlignment="1" applyProtection="1">
      <alignment horizontal="center" vertical="center" wrapText="1"/>
    </xf>
    <xf numFmtId="0" fontId="8" fillId="0" borderId="42" xfId="0" applyFont="1" applyBorder="1" applyAlignment="1" applyProtection="1">
      <alignment vertical="center"/>
      <protection locked="0"/>
    </xf>
    <xf numFmtId="0" fontId="8" fillId="0" borderId="43" xfId="0" applyFont="1" applyBorder="1" applyAlignment="1" applyProtection="1">
      <alignment vertical="center"/>
      <protection locked="0"/>
    </xf>
    <xf numFmtId="0" fontId="8" fillId="0" borderId="44" xfId="0" applyFont="1" applyBorder="1" applyAlignment="1" applyProtection="1">
      <alignment vertical="center"/>
      <protection locked="0"/>
    </xf>
    <xf numFmtId="0" fontId="8" fillId="0" borderId="45" xfId="0" applyFont="1" applyBorder="1" applyAlignment="1" applyProtection="1">
      <alignment vertical="center"/>
      <protection locked="0"/>
    </xf>
    <xf numFmtId="177" fontId="8" fillId="0" borderId="46" xfId="0" applyNumberFormat="1" applyFont="1" applyBorder="1" applyAlignment="1" applyProtection="1">
      <alignment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37" fontId="8" fillId="0" borderId="46" xfId="0" applyNumberFormat="1" applyFont="1" applyBorder="1" applyAlignment="1" applyProtection="1">
      <alignment vertical="center" shrinkToFit="1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176" fontId="8" fillId="0" borderId="43" xfId="0" applyNumberFormat="1" applyFont="1" applyBorder="1" applyAlignment="1" applyProtection="1">
      <alignment vertical="center"/>
    </xf>
    <xf numFmtId="0" fontId="8" fillId="0" borderId="45" xfId="0" applyFont="1" applyBorder="1" applyAlignment="1" applyProtection="1">
      <alignment horizontal="center" vertical="center"/>
      <protection locked="0"/>
    </xf>
    <xf numFmtId="49" fontId="8" fillId="0" borderId="47" xfId="0" applyNumberFormat="1" applyFont="1" applyBorder="1" applyAlignment="1" applyProtection="1">
      <alignment vertical="center" wrapText="1"/>
      <protection locked="0"/>
    </xf>
    <xf numFmtId="0" fontId="8" fillId="0" borderId="45" xfId="2" applyFont="1" applyBorder="1" applyAlignment="1" applyProtection="1">
      <alignment vertical="center" shrinkToFit="1"/>
      <protection locked="0"/>
    </xf>
    <xf numFmtId="0" fontId="8" fillId="0" borderId="44" xfId="2" applyFont="1" applyBorder="1" applyProtection="1">
      <alignment vertical="center"/>
      <protection locked="0"/>
    </xf>
    <xf numFmtId="0" fontId="8" fillId="0" borderId="44" xfId="0" quotePrefix="1" applyFont="1" applyBorder="1" applyAlignment="1" applyProtection="1">
      <alignment vertical="center"/>
      <protection locked="0"/>
    </xf>
    <xf numFmtId="0" fontId="8" fillId="0" borderId="48" xfId="0" applyFont="1" applyBorder="1" applyAlignment="1" applyProtection="1">
      <alignment vertical="center"/>
      <protection locked="0"/>
    </xf>
    <xf numFmtId="0" fontId="8" fillId="0" borderId="49" xfId="0" applyFont="1" applyBorder="1" applyAlignment="1" applyProtection="1">
      <alignment vertical="center"/>
      <protection locked="0"/>
    </xf>
    <xf numFmtId="0" fontId="8" fillId="0" borderId="50" xfId="0" applyFont="1" applyBorder="1" applyAlignment="1" applyProtection="1">
      <alignment vertical="center"/>
      <protection locked="0"/>
    </xf>
    <xf numFmtId="0" fontId="8" fillId="0" borderId="51" xfId="0" applyFont="1" applyBorder="1" applyAlignment="1" applyProtection="1">
      <alignment vertical="center"/>
      <protection locked="0"/>
    </xf>
    <xf numFmtId="177" fontId="8" fillId="0" borderId="52" xfId="0" applyNumberFormat="1" applyFont="1" applyBorder="1" applyAlignment="1" applyProtection="1">
      <alignment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37" fontId="8" fillId="0" borderId="52" xfId="0" applyNumberFormat="1" applyFont="1" applyBorder="1" applyAlignment="1" applyProtection="1">
      <alignment vertical="center" shrinkToFit="1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176" fontId="8" fillId="0" borderId="49" xfId="0" applyNumberFormat="1" applyFont="1" applyBorder="1" applyAlignment="1" applyProtection="1">
      <alignment vertical="center"/>
    </xf>
    <xf numFmtId="0" fontId="8" fillId="0" borderId="51" xfId="0" applyFont="1" applyBorder="1" applyAlignment="1" applyProtection="1">
      <alignment horizontal="center" vertical="center"/>
      <protection locked="0"/>
    </xf>
    <xf numFmtId="49" fontId="8" fillId="0" borderId="53" xfId="0" applyNumberFormat="1" applyFont="1" applyBorder="1" applyAlignment="1" applyProtection="1">
      <alignment vertical="center" wrapText="1"/>
      <protection locked="0"/>
    </xf>
    <xf numFmtId="0" fontId="8" fillId="0" borderId="54" xfId="0" applyFont="1" applyBorder="1" applyAlignment="1" applyProtection="1">
      <alignment vertical="center"/>
      <protection locked="0"/>
    </xf>
    <xf numFmtId="0" fontId="8" fillId="0" borderId="55" xfId="0" applyFont="1" applyBorder="1" applyAlignment="1" applyProtection="1">
      <alignment vertical="center"/>
      <protection locked="0"/>
    </xf>
    <xf numFmtId="0" fontId="8" fillId="0" borderId="56" xfId="0" applyFont="1" applyBorder="1" applyAlignment="1" applyProtection="1">
      <alignment vertical="center"/>
      <protection locked="0"/>
    </xf>
    <xf numFmtId="0" fontId="8" fillId="0" borderId="57" xfId="0" applyFont="1" applyBorder="1" applyAlignment="1" applyProtection="1">
      <alignment vertical="center"/>
      <protection locked="0"/>
    </xf>
    <xf numFmtId="177" fontId="8" fillId="0" borderId="58" xfId="0" applyNumberFormat="1" applyFont="1" applyBorder="1" applyAlignment="1" applyProtection="1">
      <alignment vertical="center"/>
      <protection locked="0"/>
    </xf>
    <xf numFmtId="0" fontId="8" fillId="0" borderId="58" xfId="0" applyFont="1" applyBorder="1" applyAlignment="1" applyProtection="1">
      <alignment horizontal="center" vertical="center"/>
      <protection locked="0"/>
    </xf>
    <xf numFmtId="37" fontId="8" fillId="0" borderId="58" xfId="0" applyNumberFormat="1" applyFont="1" applyBorder="1" applyAlignment="1" applyProtection="1">
      <alignment vertical="center" shrinkToFit="1"/>
      <protection locked="0"/>
    </xf>
    <xf numFmtId="0" fontId="8" fillId="0" borderId="56" xfId="0" applyFont="1" applyBorder="1" applyAlignment="1" applyProtection="1">
      <alignment horizontal="center" vertical="center"/>
      <protection locked="0"/>
    </xf>
    <xf numFmtId="176" fontId="8" fillId="0" borderId="55" xfId="0" applyNumberFormat="1" applyFont="1" applyBorder="1" applyAlignment="1" applyProtection="1">
      <alignment vertical="center"/>
    </xf>
    <xf numFmtId="0" fontId="8" fillId="0" borderId="57" xfId="0" applyFont="1" applyBorder="1" applyAlignment="1" applyProtection="1">
      <alignment horizontal="center" vertical="center"/>
      <protection locked="0"/>
    </xf>
    <xf numFmtId="49" fontId="8" fillId="0" borderId="59" xfId="0" applyNumberFormat="1" applyFont="1" applyBorder="1" applyAlignment="1" applyProtection="1">
      <alignment vertical="center" wrapText="1"/>
      <protection locked="0"/>
    </xf>
    <xf numFmtId="0" fontId="8" fillId="0" borderId="45" xfId="0" applyFont="1" applyBorder="1" applyAlignment="1" applyProtection="1">
      <alignment horizontal="left" vertical="center"/>
      <protection locked="0"/>
    </xf>
    <xf numFmtId="177" fontId="8" fillId="0" borderId="46" xfId="0" applyNumberFormat="1" applyFont="1" applyBorder="1" applyAlignment="1" applyProtection="1">
      <alignment horizontal="right" vertical="center"/>
      <protection locked="0"/>
    </xf>
    <xf numFmtId="37" fontId="8" fillId="0" borderId="46" xfId="0" applyNumberFormat="1" applyFont="1" applyBorder="1" applyAlignment="1" applyProtection="1">
      <alignment horizontal="right" vertical="center" shrinkToFit="1"/>
      <protection locked="0"/>
    </xf>
    <xf numFmtId="0" fontId="8" fillId="0" borderId="51" xfId="0" applyFont="1" applyBorder="1" applyAlignment="1" applyProtection="1">
      <alignment horizontal="left" vertical="center"/>
      <protection locked="0"/>
    </xf>
    <xf numFmtId="177" fontId="8" fillId="0" borderId="52" xfId="0" applyNumberFormat="1" applyFont="1" applyBorder="1" applyAlignment="1" applyProtection="1">
      <alignment horizontal="right" vertical="center"/>
      <protection locked="0"/>
    </xf>
    <xf numFmtId="0" fontId="8" fillId="0" borderId="57" xfId="0" applyFont="1" applyBorder="1" applyAlignment="1" applyProtection="1">
      <alignment horizontal="left" vertical="center"/>
      <protection locked="0"/>
    </xf>
    <xf numFmtId="177" fontId="8" fillId="0" borderId="58" xfId="0" applyNumberFormat="1" applyFont="1" applyBorder="1" applyAlignment="1" applyProtection="1">
      <alignment horizontal="right" vertical="center"/>
      <protection locked="0"/>
    </xf>
    <xf numFmtId="37" fontId="8" fillId="0" borderId="58" xfId="0" applyNumberFormat="1" applyFont="1" applyBorder="1" applyAlignment="1" applyProtection="1">
      <alignment horizontal="right" vertical="center" shrinkToFit="1"/>
      <protection locked="0"/>
    </xf>
    <xf numFmtId="177" fontId="8" fillId="0" borderId="46" xfId="2" applyNumberFormat="1" applyFont="1" applyBorder="1" applyProtection="1">
      <alignment vertical="center"/>
      <protection locked="0"/>
    </xf>
    <xf numFmtId="0" fontId="8" fillId="0" borderId="46" xfId="2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vertical="center" wrapText="1"/>
      <protection locked="0"/>
    </xf>
    <xf numFmtId="0" fontId="8" fillId="0" borderId="44" xfId="0" applyFont="1" applyBorder="1" applyAlignment="1" applyProtection="1">
      <alignment vertical="center" wrapText="1"/>
      <protection locked="0"/>
    </xf>
    <xf numFmtId="37" fontId="8" fillId="0" borderId="52" xfId="0" applyNumberFormat="1" applyFont="1" applyBorder="1" applyAlignment="1" applyProtection="1">
      <alignment horizontal="right" vertical="center" shrinkToFit="1"/>
      <protection locked="0"/>
    </xf>
    <xf numFmtId="0" fontId="8" fillId="0" borderId="44" xfId="0" applyFont="1" applyBorder="1" applyAlignment="1" applyProtection="1">
      <alignment horizontal="left" vertical="center"/>
      <protection locked="0"/>
    </xf>
    <xf numFmtId="0" fontId="8" fillId="0" borderId="50" xfId="0" applyFont="1" applyBorder="1" applyAlignment="1" applyProtection="1">
      <alignment horizontal="left" vertical="center"/>
      <protection locked="0"/>
    </xf>
    <xf numFmtId="0" fontId="8" fillId="0" borderId="56" xfId="0" applyFont="1" applyBorder="1" applyAlignment="1" applyProtection="1">
      <alignment horizontal="left" vertical="center"/>
      <protection locked="0"/>
    </xf>
    <xf numFmtId="177" fontId="8" fillId="0" borderId="46" xfId="2" applyNumberFormat="1" applyFont="1" applyBorder="1" applyAlignment="1" applyProtection="1">
      <alignment horizontal="right" vertical="center"/>
      <protection locked="0"/>
    </xf>
    <xf numFmtId="177" fontId="8" fillId="0" borderId="46" xfId="2" applyNumberFormat="1" applyFont="1" applyBorder="1" applyAlignment="1" applyProtection="1">
      <alignment horizontal="center" vertical="center"/>
      <protection locked="0"/>
    </xf>
    <xf numFmtId="0" fontId="8" fillId="0" borderId="51" xfId="2" applyFont="1" applyBorder="1" applyAlignment="1" applyProtection="1">
      <alignment vertical="center" shrinkToFit="1"/>
      <protection locked="0"/>
    </xf>
    <xf numFmtId="0" fontId="8" fillId="0" borderId="50" xfId="2" applyFont="1" applyBorder="1" applyProtection="1">
      <alignment vertical="center"/>
      <protection locked="0"/>
    </xf>
    <xf numFmtId="177" fontId="8" fillId="0" borderId="52" xfId="2" applyNumberFormat="1" applyFont="1" applyBorder="1" applyAlignment="1" applyProtection="1">
      <alignment horizontal="center" vertical="center"/>
      <protection locked="0"/>
    </xf>
    <xf numFmtId="0" fontId="8" fillId="0" borderId="52" xfId="2" applyFont="1" applyBorder="1" applyAlignment="1" applyProtection="1">
      <alignment horizontal="center" vertical="center"/>
      <protection locked="0"/>
    </xf>
    <xf numFmtId="0" fontId="8" fillId="0" borderId="57" xfId="2" applyFont="1" applyBorder="1" applyAlignment="1" applyProtection="1">
      <alignment vertical="center" shrinkToFit="1"/>
      <protection locked="0"/>
    </xf>
    <xf numFmtId="0" fontId="8" fillId="0" borderId="58" xfId="2" applyFont="1" applyBorder="1" applyAlignment="1" applyProtection="1">
      <alignment horizontal="center" vertical="center"/>
      <protection locked="0"/>
    </xf>
    <xf numFmtId="0" fontId="8" fillId="0" borderId="45" xfId="9" applyFont="1" applyBorder="1" applyProtection="1">
      <alignment vertical="center"/>
      <protection locked="0"/>
    </xf>
    <xf numFmtId="0" fontId="8" fillId="0" borderId="44" xfId="9" applyFont="1" applyBorder="1" applyProtection="1">
      <alignment vertical="center"/>
      <protection locked="0"/>
    </xf>
    <xf numFmtId="177" fontId="8" fillId="0" borderId="46" xfId="9" applyNumberFormat="1" applyFont="1" applyBorder="1" applyProtection="1">
      <alignment vertical="center"/>
      <protection locked="0"/>
    </xf>
    <xf numFmtId="37" fontId="8" fillId="0" borderId="46" xfId="10" applyNumberFormat="1" applyFont="1" applyFill="1" applyBorder="1" applyAlignment="1" applyProtection="1">
      <alignment vertical="center" shrinkToFit="1"/>
      <protection locked="0"/>
    </xf>
    <xf numFmtId="0" fontId="8" fillId="0" borderId="51" xfId="9" applyFont="1" applyBorder="1" applyProtection="1">
      <alignment vertical="center"/>
      <protection locked="0"/>
    </xf>
    <xf numFmtId="0" fontId="8" fillId="0" borderId="50" xfId="9" applyFont="1" applyBorder="1" applyProtection="1">
      <alignment vertical="center"/>
      <protection locked="0"/>
    </xf>
    <xf numFmtId="177" fontId="8" fillId="0" borderId="52" xfId="9" applyNumberFormat="1" applyFont="1" applyBorder="1" applyProtection="1">
      <alignment vertical="center"/>
      <protection locked="0"/>
    </xf>
    <xf numFmtId="37" fontId="8" fillId="0" borderId="52" xfId="10" applyNumberFormat="1" applyFont="1" applyFill="1" applyBorder="1" applyAlignment="1" applyProtection="1">
      <alignment vertical="center" shrinkToFit="1"/>
      <protection locked="0"/>
    </xf>
    <xf numFmtId="0" fontId="8" fillId="0" borderId="57" xfId="9" applyFont="1" applyBorder="1" applyProtection="1">
      <alignment vertical="center"/>
      <protection locked="0"/>
    </xf>
    <xf numFmtId="0" fontId="8" fillId="0" borderId="56" xfId="9" applyFont="1" applyBorder="1" applyProtection="1">
      <alignment vertical="center"/>
      <protection locked="0"/>
    </xf>
    <xf numFmtId="177" fontId="8" fillId="0" borderId="58" xfId="9" applyNumberFormat="1" applyFont="1" applyBorder="1" applyProtection="1">
      <alignment vertical="center"/>
      <protection locked="0"/>
    </xf>
    <xf numFmtId="37" fontId="8" fillId="0" borderId="58" xfId="10" applyNumberFormat="1" applyFont="1" applyFill="1" applyBorder="1" applyAlignment="1" applyProtection="1">
      <alignment vertical="center" shrinkToFit="1"/>
      <protection locked="0"/>
    </xf>
    <xf numFmtId="37" fontId="8" fillId="0" borderId="46" xfId="1" applyNumberFormat="1" applyFont="1" applyFill="1" applyBorder="1" applyAlignment="1" applyProtection="1">
      <alignment vertical="center" shrinkToFit="1"/>
      <protection locked="0"/>
    </xf>
    <xf numFmtId="177" fontId="8" fillId="0" borderId="52" xfId="2" applyNumberFormat="1" applyFont="1" applyBorder="1" applyProtection="1">
      <alignment vertical="center"/>
      <protection locked="0"/>
    </xf>
    <xf numFmtId="177" fontId="8" fillId="0" borderId="58" xfId="2" applyNumberFormat="1" applyFont="1" applyBorder="1" applyProtection="1">
      <alignment vertical="center"/>
      <protection locked="0"/>
    </xf>
    <xf numFmtId="177" fontId="8" fillId="0" borderId="58" xfId="2" applyNumberFormat="1" applyFont="1" applyBorder="1" applyAlignment="1" applyProtection="1">
      <alignment horizontal="right" vertical="center"/>
      <protection locked="0"/>
    </xf>
    <xf numFmtId="0" fontId="8" fillId="0" borderId="44" xfId="0" quotePrefix="1" applyFont="1" applyBorder="1" applyAlignment="1" applyProtection="1">
      <alignment vertical="center" wrapText="1"/>
      <protection locked="0"/>
    </xf>
    <xf numFmtId="177" fontId="8" fillId="0" borderId="52" xfId="2" applyNumberFormat="1" applyFont="1" applyBorder="1" applyAlignment="1" applyProtection="1">
      <alignment horizontal="right" vertical="center"/>
      <protection locked="0"/>
    </xf>
    <xf numFmtId="49" fontId="8" fillId="0" borderId="47" xfId="1" applyNumberFormat="1" applyFont="1" applyFill="1" applyBorder="1" applyAlignment="1" applyProtection="1">
      <alignment vertical="center" wrapText="1"/>
      <protection locked="0"/>
    </xf>
    <xf numFmtId="0" fontId="8" fillId="0" borderId="54" xfId="0" applyFont="1" applyBorder="1" applyAlignment="1" applyProtection="1">
      <alignment vertical="center"/>
    </xf>
    <xf numFmtId="0" fontId="8" fillId="0" borderId="55" xfId="0" applyFont="1" applyBorder="1" applyAlignment="1" applyProtection="1">
      <alignment vertical="center"/>
    </xf>
    <xf numFmtId="0" fontId="8" fillId="0" borderId="56" xfId="0" applyFont="1" applyBorder="1" applyAlignment="1" applyProtection="1">
      <alignment vertical="center"/>
    </xf>
    <xf numFmtId="0" fontId="8" fillId="0" borderId="57" xfId="0" applyFont="1" applyBorder="1" applyAlignment="1" applyProtection="1">
      <alignment vertical="center"/>
    </xf>
    <xf numFmtId="177" fontId="8" fillId="0" borderId="58" xfId="0" applyNumberFormat="1" applyFont="1" applyBorder="1" applyAlignment="1" applyProtection="1">
      <alignment vertical="center"/>
    </xf>
    <xf numFmtId="0" fontId="8" fillId="0" borderId="58" xfId="0" applyFont="1" applyBorder="1" applyAlignment="1" applyProtection="1">
      <alignment horizontal="center" vertical="center"/>
    </xf>
    <xf numFmtId="37" fontId="8" fillId="0" borderId="58" xfId="0" applyNumberFormat="1" applyFont="1" applyBorder="1" applyAlignment="1" applyProtection="1">
      <alignment vertical="center" shrinkToFit="1"/>
    </xf>
    <xf numFmtId="0" fontId="8" fillId="0" borderId="56" xfId="0" applyFont="1" applyBorder="1" applyAlignment="1" applyProtection="1">
      <alignment horizontal="center" vertical="center"/>
    </xf>
    <xf numFmtId="0" fontId="8" fillId="0" borderId="57" xfId="0" applyFont="1" applyBorder="1" applyAlignment="1" applyProtection="1">
      <alignment horizontal="center" vertical="center"/>
    </xf>
    <xf numFmtId="49" fontId="8" fillId="0" borderId="59" xfId="0" applyNumberFormat="1" applyFont="1" applyBorder="1" applyAlignment="1" applyProtection="1">
      <alignment vertical="center" wrapText="1"/>
    </xf>
    <xf numFmtId="0" fontId="8" fillId="0" borderId="60" xfId="0" applyFont="1" applyBorder="1" applyAlignment="1" applyProtection="1">
      <alignment vertical="center"/>
    </xf>
    <xf numFmtId="0" fontId="8" fillId="0" borderId="61" xfId="0" applyFont="1" applyBorder="1" applyAlignment="1" applyProtection="1">
      <alignment horizontal="center" vertical="center"/>
    </xf>
    <xf numFmtId="0" fontId="8" fillId="0" borderId="62" xfId="0" applyFont="1" applyBorder="1" applyAlignment="1" applyProtection="1">
      <alignment horizontal="center" vertical="center"/>
    </xf>
    <xf numFmtId="0" fontId="8" fillId="0" borderId="63" xfId="0" applyFont="1" applyBorder="1" applyAlignment="1" applyProtection="1">
      <alignment horizontal="center" vertical="center"/>
    </xf>
    <xf numFmtId="0" fontId="8" fillId="0" borderId="64" xfId="0" applyFont="1" applyBorder="1" applyAlignment="1" applyProtection="1">
      <alignment horizontal="center" vertical="center" wrapText="1"/>
    </xf>
    <xf numFmtId="49" fontId="8" fillId="0" borderId="56" xfId="0" applyNumberFormat="1" applyFont="1" applyBorder="1" applyAlignment="1" applyProtection="1">
      <alignment vertical="center"/>
    </xf>
    <xf numFmtId="49" fontId="8" fillId="0" borderId="57" xfId="0" applyNumberFormat="1" applyFont="1" applyBorder="1" applyAlignment="1" applyProtection="1">
      <alignment vertical="center"/>
    </xf>
    <xf numFmtId="49" fontId="8" fillId="0" borderId="29" xfId="0" applyNumberFormat="1" applyFont="1" applyBorder="1" applyAlignment="1" applyProtection="1">
      <alignment vertical="center" wrapText="1"/>
    </xf>
    <xf numFmtId="0" fontId="8" fillId="0" borderId="65" xfId="0" applyFont="1" applyBorder="1" applyAlignment="1" applyProtection="1">
      <alignment horizontal="center" vertical="center" wrapText="1"/>
    </xf>
    <xf numFmtId="38" fontId="8" fillId="0" borderId="20" xfId="1" applyFont="1" applyBorder="1" applyAlignment="1" applyProtection="1">
      <alignment vertical="center"/>
    </xf>
    <xf numFmtId="49" fontId="8" fillId="0" borderId="56" xfId="0" applyNumberFormat="1" applyFont="1" applyBorder="1" applyAlignment="1" applyProtection="1">
      <alignment vertical="center"/>
      <protection locked="0"/>
    </xf>
    <xf numFmtId="49" fontId="8" fillId="0" borderId="57" xfId="0" applyNumberFormat="1" applyFont="1" applyBorder="1" applyAlignment="1" applyProtection="1">
      <alignment vertical="center"/>
      <protection locked="0"/>
    </xf>
    <xf numFmtId="38" fontId="8" fillId="0" borderId="55" xfId="1" applyFont="1" applyBorder="1" applyAlignment="1" applyProtection="1">
      <alignment vertical="center"/>
    </xf>
    <xf numFmtId="49" fontId="8" fillId="0" borderId="50" xfId="0" applyNumberFormat="1" applyFont="1" applyBorder="1" applyAlignment="1" applyProtection="1">
      <alignment vertical="center"/>
      <protection locked="0"/>
    </xf>
    <xf numFmtId="49" fontId="8" fillId="0" borderId="51" xfId="0" applyNumberFormat="1" applyFont="1" applyBorder="1" applyAlignment="1" applyProtection="1">
      <alignment vertical="center"/>
      <protection locked="0"/>
    </xf>
    <xf numFmtId="37" fontId="8" fillId="0" borderId="52" xfId="0" applyNumberFormat="1" applyFont="1" applyBorder="1" applyAlignment="1" applyProtection="1">
      <alignment vertical="center" shrinkToFit="1"/>
    </xf>
    <xf numFmtId="38" fontId="8" fillId="0" borderId="49" xfId="1" applyFont="1" applyBorder="1" applyAlignment="1" applyProtection="1">
      <alignment vertical="center"/>
    </xf>
    <xf numFmtId="49" fontId="8" fillId="0" borderId="44" xfId="0" applyNumberFormat="1" applyFont="1" applyBorder="1" applyAlignment="1" applyProtection="1">
      <alignment vertical="center"/>
      <protection locked="0"/>
    </xf>
    <xf numFmtId="49" fontId="8" fillId="0" borderId="45" xfId="0" applyNumberFormat="1" applyFont="1" applyBorder="1" applyAlignment="1" applyProtection="1">
      <alignment vertical="center"/>
      <protection locked="0"/>
    </xf>
    <xf numFmtId="37" fontId="8" fillId="0" borderId="46" xfId="0" applyNumberFormat="1" applyFont="1" applyBorder="1" applyAlignment="1" applyProtection="1">
      <alignment vertical="center" shrinkToFit="1"/>
    </xf>
    <xf numFmtId="38" fontId="8" fillId="0" borderId="43" xfId="1" applyFont="1" applyBorder="1" applyAlignment="1" applyProtection="1">
      <alignment vertical="center"/>
    </xf>
    <xf numFmtId="38" fontId="8" fillId="0" borderId="8" xfId="1" applyFont="1" applyBorder="1" applyAlignment="1" applyProtection="1">
      <alignment vertical="center"/>
    </xf>
    <xf numFmtId="38" fontId="8" fillId="0" borderId="20" xfId="1" applyFont="1" applyBorder="1" applyAlignment="1" applyProtection="1">
      <alignment horizontal="right" vertical="center"/>
    </xf>
    <xf numFmtId="38" fontId="8" fillId="0" borderId="49" xfId="1" applyFont="1" applyBorder="1" applyAlignment="1" applyProtection="1">
      <alignment horizontal="right" vertical="center"/>
    </xf>
    <xf numFmtId="38" fontId="8" fillId="0" borderId="55" xfId="1" applyFont="1" applyBorder="1" applyAlignment="1" applyProtection="1">
      <alignment horizontal="right" vertical="center"/>
    </xf>
    <xf numFmtId="178" fontId="8" fillId="0" borderId="43" xfId="0" applyNumberFormat="1" applyFont="1" applyBorder="1" applyAlignment="1" applyProtection="1">
      <alignment horizontal="right" vertical="center"/>
    </xf>
    <xf numFmtId="178" fontId="8" fillId="0" borderId="55" xfId="0" applyNumberFormat="1" applyFont="1" applyBorder="1" applyAlignment="1" applyProtection="1">
      <alignment horizontal="right" vertical="center"/>
    </xf>
    <xf numFmtId="176" fontId="8" fillId="0" borderId="49" xfId="0" applyNumberFormat="1" applyFont="1" applyBorder="1" applyAlignment="1" applyProtection="1">
      <alignment horizontal="right" vertical="center"/>
    </xf>
    <xf numFmtId="176" fontId="8" fillId="0" borderId="43" xfId="0" applyNumberFormat="1" applyFont="1" applyBorder="1" applyAlignment="1" applyProtection="1">
      <alignment horizontal="right" vertical="center"/>
    </xf>
    <xf numFmtId="176" fontId="8" fillId="0" borderId="55" xfId="0" applyNumberFormat="1" applyFont="1" applyBorder="1" applyAlignment="1" applyProtection="1">
      <alignment horizontal="right" vertical="center"/>
    </xf>
    <xf numFmtId="0" fontId="8" fillId="0" borderId="50" xfId="0" quotePrefix="1" applyFont="1" applyBorder="1" applyAlignment="1" applyProtection="1">
      <alignment vertical="center"/>
      <protection locked="0"/>
    </xf>
    <xf numFmtId="178" fontId="8" fillId="0" borderId="49" xfId="0" applyNumberFormat="1" applyFont="1" applyBorder="1" applyAlignment="1" applyProtection="1">
      <alignment horizontal="right" vertical="center"/>
    </xf>
    <xf numFmtId="0" fontId="8" fillId="0" borderId="56" xfId="0" applyFont="1" applyBorder="1" applyAlignment="1" applyProtection="1">
      <alignment vertical="center" wrapText="1"/>
      <protection locked="0"/>
    </xf>
    <xf numFmtId="0" fontId="8" fillId="0" borderId="56" xfId="0" quotePrefix="1" applyFont="1" applyBorder="1" applyAlignment="1" applyProtection="1">
      <alignment vertical="center" wrapText="1"/>
      <protection locked="0"/>
    </xf>
    <xf numFmtId="177" fontId="8" fillId="0" borderId="52" xfId="0" applyNumberFormat="1" applyFont="1" applyBorder="1" applyAlignment="1" applyProtection="1">
      <alignment horizontal="center" vertical="center"/>
      <protection locked="0"/>
    </xf>
    <xf numFmtId="37" fontId="8" fillId="0" borderId="52" xfId="0" applyNumberFormat="1" applyFont="1" applyBorder="1" applyAlignment="1" applyProtection="1">
      <alignment horizontal="center" vertical="center" shrinkToFit="1"/>
      <protection locked="0"/>
    </xf>
    <xf numFmtId="38" fontId="8" fillId="0" borderId="20" xfId="1" applyFont="1" applyFill="1" applyBorder="1" applyAlignment="1" applyProtection="1">
      <alignment vertical="center"/>
    </xf>
    <xf numFmtId="38" fontId="8" fillId="0" borderId="20" xfId="1" applyFont="1" applyFill="1" applyBorder="1" applyAlignment="1" applyProtection="1">
      <alignment horizontal="right" vertical="center"/>
    </xf>
    <xf numFmtId="38" fontId="8" fillId="0" borderId="43" xfId="1" applyFont="1" applyBorder="1" applyAlignment="1" applyProtection="1">
      <alignment horizontal="right" vertical="center"/>
    </xf>
    <xf numFmtId="0" fontId="8" fillId="0" borderId="45" xfId="0" applyFont="1" applyBorder="1" applyAlignment="1" applyProtection="1">
      <alignment horizontal="right" vertical="center"/>
      <protection locked="0"/>
    </xf>
    <xf numFmtId="177" fontId="8" fillId="0" borderId="46" xfId="0" applyNumberFormat="1" applyFont="1" applyBorder="1" applyAlignment="1" applyProtection="1">
      <alignment vertical="center"/>
    </xf>
    <xf numFmtId="0" fontId="8" fillId="0" borderId="46" xfId="0" applyFont="1" applyBorder="1" applyAlignment="1" applyProtection="1">
      <alignment horizontal="center" vertical="center"/>
    </xf>
    <xf numFmtId="0" fontId="3" fillId="0" borderId="0" xfId="11">
      <alignment vertical="center"/>
    </xf>
    <xf numFmtId="0" fontId="3" fillId="0" borderId="66" xfId="11" applyBorder="1">
      <alignment vertical="center"/>
    </xf>
    <xf numFmtId="0" fontId="3" fillId="0" borderId="67" xfId="11" applyBorder="1">
      <alignment vertical="center"/>
    </xf>
    <xf numFmtId="0" fontId="3" fillId="0" borderId="68" xfId="11" applyBorder="1">
      <alignment vertical="center"/>
    </xf>
    <xf numFmtId="0" fontId="3" fillId="0" borderId="69" xfId="11" applyBorder="1">
      <alignment vertical="center"/>
    </xf>
    <xf numFmtId="0" fontId="3" fillId="0" borderId="70" xfId="11" applyBorder="1">
      <alignment vertical="center"/>
    </xf>
    <xf numFmtId="0" fontId="3" fillId="0" borderId="71" xfId="11" applyBorder="1">
      <alignment vertical="center"/>
    </xf>
    <xf numFmtId="0" fontId="10" fillId="0" borderId="0" xfId="11" applyFont="1" applyAlignment="1">
      <alignment horizontal="left" vertical="center"/>
    </xf>
    <xf numFmtId="0" fontId="11" fillId="0" borderId="0" xfId="11" applyFont="1" applyAlignment="1">
      <alignment horizontal="left" vertical="center"/>
    </xf>
    <xf numFmtId="0" fontId="12" fillId="0" borderId="0" xfId="11" applyFont="1" applyAlignment="1">
      <alignment horizontal="center" vertical="center"/>
    </xf>
    <xf numFmtId="0" fontId="3" fillId="0" borderId="0" xfId="11" applyAlignment="1">
      <alignment horizontal="left" vertical="center"/>
    </xf>
    <xf numFmtId="0" fontId="11" fillId="0" borderId="0" xfId="11" applyFont="1" applyAlignment="1">
      <alignment horizontal="center" vertical="center"/>
    </xf>
    <xf numFmtId="0" fontId="13" fillId="0" borderId="0" xfId="11" applyFont="1">
      <alignment vertical="center"/>
    </xf>
    <xf numFmtId="0" fontId="3" fillId="0" borderId="56" xfId="11" applyBorder="1">
      <alignment vertical="center"/>
    </xf>
    <xf numFmtId="0" fontId="3" fillId="0" borderId="55" xfId="11" applyBorder="1">
      <alignment vertical="center"/>
    </xf>
    <xf numFmtId="0" fontId="14" fillId="0" borderId="55" xfId="11" applyFont="1" applyBorder="1">
      <alignment vertical="center"/>
    </xf>
    <xf numFmtId="0" fontId="3" fillId="0" borderId="57" xfId="11" applyBorder="1">
      <alignment vertical="center"/>
    </xf>
    <xf numFmtId="0" fontId="14" fillId="0" borderId="0" xfId="11" applyFont="1">
      <alignment vertical="center"/>
    </xf>
    <xf numFmtId="0" fontId="3" fillId="0" borderId="0" xfId="11" quotePrefix="1">
      <alignment vertical="center"/>
    </xf>
    <xf numFmtId="0" fontId="3" fillId="0" borderId="75" xfId="11" applyBorder="1">
      <alignment vertical="center"/>
    </xf>
    <xf numFmtId="0" fontId="3" fillId="0" borderId="76" xfId="11" applyBorder="1">
      <alignment vertical="center"/>
    </xf>
    <xf numFmtId="0" fontId="3" fillId="0" borderId="77" xfId="11" applyBorder="1">
      <alignment vertical="center"/>
    </xf>
    <xf numFmtId="0" fontId="3" fillId="0" borderId="43" xfId="11" applyBorder="1">
      <alignment vertical="center"/>
    </xf>
    <xf numFmtId="0" fontId="3" fillId="0" borderId="78" xfId="11" applyBorder="1">
      <alignment vertical="center"/>
    </xf>
    <xf numFmtId="0" fontId="3" fillId="0" borderId="79" xfId="11" applyBorder="1">
      <alignment vertical="center"/>
    </xf>
    <xf numFmtId="0" fontId="15" fillId="0" borderId="57" xfId="0" applyFont="1" applyBorder="1" applyAlignment="1" applyProtection="1">
      <alignment vertical="center"/>
      <protection locked="0"/>
    </xf>
    <xf numFmtId="0" fontId="15" fillId="0" borderId="57" xfId="0" applyFont="1" applyBorder="1" applyAlignment="1" applyProtection="1">
      <alignment vertical="center"/>
    </xf>
    <xf numFmtId="0" fontId="3" fillId="0" borderId="75" xfId="11" applyBorder="1" applyAlignment="1">
      <alignment horizontal="center" vertical="center"/>
    </xf>
    <xf numFmtId="0" fontId="3" fillId="0" borderId="76" xfId="11" applyBorder="1" applyAlignment="1">
      <alignment horizontal="center" vertical="center"/>
    </xf>
    <xf numFmtId="0" fontId="3" fillId="0" borderId="72" xfId="11" applyBorder="1" applyAlignment="1">
      <alignment horizontal="center" vertical="center"/>
    </xf>
    <xf numFmtId="0" fontId="3" fillId="0" borderId="73" xfId="11" applyBorder="1" applyAlignment="1">
      <alignment horizontal="center" vertical="center"/>
    </xf>
    <xf numFmtId="0" fontId="3" fillId="0" borderId="55" xfId="11" applyBorder="1" applyAlignment="1">
      <alignment horizontal="center" vertical="center"/>
    </xf>
    <xf numFmtId="0" fontId="3" fillId="0" borderId="0" xfId="11">
      <alignment vertical="center"/>
    </xf>
    <xf numFmtId="179" fontId="9" fillId="0" borderId="0" xfId="11" applyNumberFormat="1" applyFont="1" applyAlignment="1">
      <alignment horizontal="center" vertical="center" shrinkToFit="1"/>
    </xf>
    <xf numFmtId="0" fontId="3" fillId="0" borderId="74" xfId="11" applyBorder="1" applyAlignment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62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center" vertical="center"/>
    </xf>
    <xf numFmtId="0" fontId="8" fillId="0" borderId="63" xfId="0" applyFont="1" applyBorder="1" applyAlignment="1" applyProtection="1">
      <alignment horizontal="center" vertical="center"/>
    </xf>
    <xf numFmtId="0" fontId="8" fillId="0" borderId="32" xfId="0" applyFont="1" applyBorder="1" applyAlignment="1" applyProtection="1">
      <alignment horizontal="center" vertical="center"/>
    </xf>
    <xf numFmtId="0" fontId="8" fillId="0" borderId="33" xfId="0" applyFont="1" applyBorder="1" applyAlignment="1" applyProtection="1">
      <alignment horizontal="center" vertical="center"/>
    </xf>
  </cellXfs>
  <cellStyles count="13">
    <cellStyle name="パーセント 2" xfId="7" xr:uid="{3A2DA5AE-12AB-4796-8A78-619EA83D2E97}"/>
    <cellStyle name="パーセント 3" xfId="8" xr:uid="{6CD3D76F-A3E0-4C3D-A0F0-4AA09BAE134E}"/>
    <cellStyle name="桁区切り" xfId="1" builtinId="6"/>
    <cellStyle name="桁区切り 2" xfId="4" xr:uid="{2B4F32AD-F540-4BC2-9E5C-180C383AFB3B}"/>
    <cellStyle name="桁区切り 2 2" xfId="10" xr:uid="{D0099842-AAED-444E-8894-D1E2456025EF}"/>
    <cellStyle name="標準" xfId="0" builtinId="0"/>
    <cellStyle name="標準 2" xfId="11" xr:uid="{F5FDD60E-53EB-4CB9-B321-31960DD9E892}"/>
    <cellStyle name="標準 3" xfId="5" xr:uid="{C3A38F46-369E-46C5-9CA8-85C30EC93B01}"/>
    <cellStyle name="標準 3 2" xfId="6" xr:uid="{B7B62811-AE4A-4886-8694-9DDA602904E6}"/>
    <cellStyle name="標準 4" xfId="3" xr:uid="{0A613119-2518-4A92-9629-B036962DE669}"/>
    <cellStyle name="標準 4 2" xfId="9" xr:uid="{60FDBE55-93AC-48F3-96E1-FF98EA70EBD0}"/>
    <cellStyle name="標準 5" xfId="12" xr:uid="{24BB90F8-E1BD-4419-BED0-DADB7048C272}"/>
    <cellStyle name="標準_【フィールズ】見積明細（修正版）ｺｽﾄ_111227" xfId="2" xr:uid="{87C86F7D-3756-4357-94EE-506DFA6DF34E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3B35225E-835D-44FA-B4F1-7A765EFFE9E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52066\Desktop\&#20986;&#27700;&#12405;&#12418;&#12392;&#36039;&#26009;&#39208;\&#20986;&#27700;&#36896;&#20316;&#35211;&#31309;%202016.02.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omura-gportal.tokyo1.nomura/Documents%20and%20Settings/000413/My%20Documents/MyDocuments/&#22823;&#21644;&#12495;&#12454;&#12473;&#24037;&#26989;/MCC&#36039;&#26009;/&#22823;&#21644;&#36914;&#34892;&#20013;/WINDOWS/&#65411;&#65438;&#65405;&#65400;&#65412;&#65391;&#65420;&#65439;/&#23433;&#24029;&#38651;&#27671;/&#23433;&#24029;&#38651;&#27231;&#21407;&#20385;&#35336;&#3001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murakougei-my.sharepoint.com/personal/020356_nomura-g_jp/Documents/&#9734;2024-2026_&#25991;&#21270;&#12539;&#33258;&#27835;&#20307;&#26696;&#20214;/&#9679;&#22885;&#20986;&#38642;&#12383;&#12383;&#12425;&#20992;&#21091;&#39208;/&#9675;&#35373;&#35336;&#26989;&#21209;/&#9632;&#26045;&#24037;&#27010;&#31639;/260320/&#8251;260320_&#22885;&#20986;&#38642;&#12383;&#12383;&#12425;&#23637;&#31034;&#25913;&#20462;&#27010;&#31639;_Ver.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4">
          <cell r="AG4">
            <v>0</v>
          </cell>
        </row>
        <row r="32">
          <cell r="AI32">
            <v>1.5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売価ｖｓ原価計画0420"/>
      <sheetName val="売価ｖｓ原価計画0515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鑑"/>
      <sheetName val="見積条件書"/>
      <sheetName val="見積表紙"/>
      <sheetName val="小計"/>
      <sheetName val="見積り"/>
    </sheetNames>
    <sheetDataSet>
      <sheetData sheetId="0" refreshError="1"/>
      <sheetData sheetId="1" refreshError="1"/>
      <sheetData sheetId="2"/>
      <sheetData sheetId="3">
        <row r="4">
          <cell r="J4">
            <v>1</v>
          </cell>
        </row>
        <row r="24">
          <cell r="J24">
            <v>1</v>
          </cell>
        </row>
        <row r="56">
          <cell r="J56">
            <v>1</v>
          </cell>
        </row>
        <row r="78">
          <cell r="J78">
            <v>1</v>
          </cell>
        </row>
        <row r="106">
          <cell r="J106">
            <v>1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C88D-B25B-4741-A359-FF6D819D4995}">
  <sheetPr>
    <tabColor indexed="45"/>
  </sheetPr>
  <dimension ref="A1:X74"/>
  <sheetViews>
    <sheetView tabSelected="1" view="pageBreakPreview" zoomScaleNormal="100" workbookViewId="0">
      <selection activeCell="N25" sqref="N25"/>
    </sheetView>
  </sheetViews>
  <sheetFormatPr defaultColWidth="9.375" defaultRowHeight="10.8"/>
  <cols>
    <col min="1" max="1" width="0.125" style="198" customWidth="1"/>
    <col min="2" max="2" width="2" style="198" customWidth="1"/>
    <col min="3" max="4" width="5.875" style="198" customWidth="1"/>
    <col min="5" max="5" width="2.875" style="198" customWidth="1"/>
    <col min="6" max="6" width="3.875" style="198" customWidth="1"/>
    <col min="7" max="8" width="5.875" style="198" customWidth="1"/>
    <col min="9" max="9" width="2.875" style="198" customWidth="1"/>
    <col min="10" max="10" width="3.875" style="198" customWidth="1"/>
    <col min="11" max="22" width="5.875" style="198" customWidth="1"/>
    <col min="23" max="23" width="2" style="198" customWidth="1"/>
    <col min="24" max="24" width="0.125" style="198" customWidth="1"/>
    <col min="25" max="16384" width="9.375" style="198"/>
  </cols>
  <sheetData>
    <row r="1" spans="1:24" ht="0.9" customHeight="1"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</row>
    <row r="2" spans="1:24" ht="12.9" customHeight="1">
      <c r="A2" s="200"/>
      <c r="B2" s="201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3"/>
      <c r="X2" s="204"/>
    </row>
    <row r="3" spans="1:24" ht="15" customHeight="1">
      <c r="A3" s="200"/>
      <c r="B3" s="204"/>
      <c r="P3" s="230"/>
      <c r="Q3" s="230"/>
      <c r="R3" s="230"/>
      <c r="S3" s="230"/>
      <c r="T3" s="230"/>
      <c r="U3" s="230"/>
      <c r="V3" s="230"/>
      <c r="W3" s="200"/>
      <c r="X3" s="204"/>
    </row>
    <row r="4" spans="1:24" ht="15" customHeight="1">
      <c r="A4" s="200"/>
      <c r="B4" s="204"/>
      <c r="P4" s="230"/>
      <c r="Q4" s="230"/>
      <c r="R4" s="230"/>
      <c r="S4" s="230"/>
      <c r="T4" s="230"/>
      <c r="U4" s="230"/>
      <c r="V4" s="230"/>
      <c r="W4" s="200"/>
      <c r="X4" s="204"/>
    </row>
    <row r="5" spans="1:24" ht="15" customHeight="1">
      <c r="A5" s="200"/>
      <c r="B5" s="204"/>
      <c r="P5" s="230"/>
      <c r="Q5" s="230"/>
      <c r="R5" s="230"/>
      <c r="S5" s="230"/>
      <c r="T5" s="230"/>
      <c r="U5" s="230"/>
      <c r="V5" s="230"/>
      <c r="W5" s="200"/>
      <c r="X5" s="204"/>
    </row>
    <row r="6" spans="1:24" ht="15" customHeight="1">
      <c r="A6" s="200"/>
      <c r="B6" s="204"/>
      <c r="P6" s="230"/>
      <c r="Q6" s="230"/>
      <c r="R6" s="230"/>
      <c r="S6" s="230"/>
      <c r="T6" s="230"/>
      <c r="U6" s="230"/>
      <c r="V6" s="230"/>
      <c r="W6" s="200"/>
      <c r="X6" s="204"/>
    </row>
    <row r="7" spans="1:24" ht="15" customHeight="1">
      <c r="A7" s="200"/>
      <c r="B7" s="204"/>
      <c r="P7" s="230"/>
      <c r="Q7" s="230"/>
      <c r="R7" s="230"/>
      <c r="S7" s="230"/>
      <c r="T7" s="230"/>
      <c r="U7" s="230"/>
      <c r="V7" s="230"/>
      <c r="W7" s="200"/>
      <c r="X7" s="204"/>
    </row>
    <row r="8" spans="1:24" ht="14.1" customHeight="1">
      <c r="A8" s="200"/>
      <c r="B8" s="204"/>
      <c r="W8" s="200"/>
      <c r="X8" s="204"/>
    </row>
    <row r="9" spans="1:24" ht="21" customHeight="1">
      <c r="A9" s="200"/>
      <c r="B9" s="204"/>
      <c r="C9" s="231" t="s">
        <v>795</v>
      </c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00"/>
      <c r="X9" s="204"/>
    </row>
    <row r="10" spans="1:24" ht="14.1" customHeight="1">
      <c r="A10" s="200"/>
      <c r="B10" s="204"/>
      <c r="W10" s="200"/>
      <c r="X10" s="204"/>
    </row>
    <row r="11" spans="1:24" ht="15" customHeight="1">
      <c r="A11" s="200"/>
      <c r="B11" s="204"/>
      <c r="C11" s="205" t="s">
        <v>796</v>
      </c>
      <c r="D11" s="206"/>
      <c r="E11" s="206"/>
      <c r="F11" s="206"/>
      <c r="G11" s="205" t="s">
        <v>797</v>
      </c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6"/>
      <c r="U11" s="208"/>
      <c r="W11" s="200"/>
      <c r="X11" s="204"/>
    </row>
    <row r="12" spans="1:24" ht="15" customHeight="1">
      <c r="A12" s="200"/>
      <c r="B12" s="204"/>
      <c r="G12" s="205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9"/>
      <c r="U12" s="208"/>
      <c r="W12" s="200"/>
      <c r="X12" s="204"/>
    </row>
    <row r="13" spans="1:24" ht="15" customHeight="1">
      <c r="A13" s="200"/>
      <c r="B13" s="204"/>
      <c r="C13" s="205" t="s">
        <v>798</v>
      </c>
      <c r="D13" s="206"/>
      <c r="E13" s="206"/>
      <c r="F13" s="206"/>
      <c r="G13" s="205" t="s">
        <v>799</v>
      </c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9"/>
      <c r="U13" s="208"/>
      <c r="W13" s="200"/>
      <c r="X13" s="204"/>
    </row>
    <row r="14" spans="1:24" ht="15" customHeight="1">
      <c r="A14" s="200"/>
      <c r="B14" s="204"/>
      <c r="G14" s="205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9"/>
      <c r="U14" s="208"/>
      <c r="W14" s="200"/>
      <c r="X14" s="204"/>
    </row>
    <row r="15" spans="1:24" ht="15" customHeight="1">
      <c r="A15" s="200"/>
      <c r="B15" s="204"/>
      <c r="C15" s="205"/>
      <c r="D15" s="206"/>
      <c r="E15" s="206"/>
      <c r="F15" s="206"/>
      <c r="G15" s="205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9"/>
      <c r="U15" s="208"/>
      <c r="W15" s="200"/>
      <c r="X15" s="204"/>
    </row>
    <row r="16" spans="1:24" ht="15" customHeight="1">
      <c r="A16" s="200"/>
      <c r="B16" s="204"/>
      <c r="G16" s="205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9"/>
      <c r="U16" s="208"/>
      <c r="W16" s="200"/>
      <c r="X16" s="204"/>
    </row>
    <row r="17" spans="1:24" ht="15" customHeight="1">
      <c r="A17" s="200"/>
      <c r="B17" s="204"/>
      <c r="C17" s="205"/>
      <c r="D17" s="206"/>
      <c r="E17" s="206"/>
      <c r="F17" s="206"/>
      <c r="G17" s="205"/>
      <c r="W17" s="200"/>
      <c r="X17" s="204"/>
    </row>
    <row r="18" spans="1:24" ht="15" customHeight="1">
      <c r="A18" s="200"/>
      <c r="B18" s="204"/>
      <c r="G18" s="205"/>
      <c r="W18" s="200"/>
      <c r="X18" s="204"/>
    </row>
    <row r="19" spans="1:24" ht="14.1" customHeight="1">
      <c r="A19" s="200"/>
      <c r="B19" s="204"/>
      <c r="G19" s="210"/>
      <c r="W19" s="200"/>
      <c r="X19" s="204"/>
    </row>
    <row r="20" spans="1:24" ht="18" customHeight="1">
      <c r="A20" s="200"/>
      <c r="B20" s="204"/>
      <c r="U20" s="208"/>
      <c r="W20" s="200"/>
      <c r="X20" s="204"/>
    </row>
    <row r="21" spans="1:24" ht="15" customHeight="1">
      <c r="A21" s="200"/>
      <c r="B21" s="204"/>
      <c r="U21" s="208"/>
      <c r="W21" s="200"/>
      <c r="X21" s="204"/>
    </row>
    <row r="22" spans="1:24" ht="4.5" customHeight="1">
      <c r="A22" s="200"/>
      <c r="B22" s="211"/>
      <c r="C22" s="212"/>
      <c r="D22" s="212"/>
      <c r="E22" s="212"/>
      <c r="F22" s="212"/>
      <c r="G22" s="213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4"/>
      <c r="X22" s="204"/>
    </row>
    <row r="23" spans="1:24" ht="4.5" customHeight="1">
      <c r="A23" s="200"/>
      <c r="B23" s="204"/>
      <c r="G23" s="215"/>
      <c r="W23" s="200"/>
      <c r="X23" s="204"/>
    </row>
    <row r="24" spans="1:24" ht="9" customHeight="1">
      <c r="A24" s="200"/>
      <c r="B24" s="204"/>
      <c r="U24" s="216"/>
      <c r="W24" s="200"/>
      <c r="X24" s="204"/>
    </row>
    <row r="25" spans="1:24" ht="9" customHeight="1">
      <c r="A25" s="200"/>
      <c r="B25" s="204"/>
      <c r="G25" s="215"/>
      <c r="W25" s="200"/>
      <c r="X25" s="204"/>
    </row>
    <row r="26" spans="1:24" ht="9" customHeight="1">
      <c r="A26" s="200"/>
      <c r="B26" s="204"/>
      <c r="G26" s="215"/>
      <c r="W26" s="200"/>
      <c r="X26" s="204"/>
    </row>
    <row r="27" spans="1:24" ht="9" customHeight="1">
      <c r="A27" s="200"/>
      <c r="B27" s="204"/>
      <c r="G27" s="215"/>
      <c r="W27" s="200"/>
      <c r="X27" s="204"/>
    </row>
    <row r="28" spans="1:24" ht="9" customHeight="1">
      <c r="A28" s="200"/>
      <c r="B28" s="204"/>
      <c r="G28" s="215"/>
      <c r="W28" s="200"/>
      <c r="X28" s="204"/>
    </row>
    <row r="29" spans="1:24" ht="9" customHeight="1">
      <c r="A29" s="200"/>
      <c r="B29" s="204"/>
      <c r="G29" s="215"/>
      <c r="W29" s="200"/>
      <c r="X29" s="204"/>
    </row>
    <row r="30" spans="1:24" ht="9" customHeight="1">
      <c r="A30" s="200"/>
      <c r="B30" s="204"/>
      <c r="G30" s="215"/>
      <c r="W30" s="200"/>
      <c r="X30" s="204"/>
    </row>
    <row r="31" spans="1:24" ht="9" customHeight="1">
      <c r="A31" s="200"/>
      <c r="B31" s="204"/>
      <c r="G31" s="215"/>
      <c r="W31" s="200"/>
      <c r="X31" s="204"/>
    </row>
    <row r="32" spans="1:24" ht="9" customHeight="1">
      <c r="A32" s="200"/>
      <c r="B32" s="204"/>
      <c r="G32" s="215"/>
      <c r="W32" s="200"/>
      <c r="X32" s="204"/>
    </row>
    <row r="33" spans="1:24" ht="9" customHeight="1">
      <c r="A33" s="200"/>
      <c r="B33" s="204"/>
      <c r="G33" s="215"/>
      <c r="U33" s="216"/>
      <c r="W33" s="200"/>
      <c r="X33" s="204"/>
    </row>
    <row r="34" spans="1:24" ht="9" customHeight="1">
      <c r="A34" s="200"/>
      <c r="B34" s="204"/>
      <c r="G34" s="215"/>
      <c r="W34" s="200"/>
      <c r="X34" s="204"/>
    </row>
    <row r="35" spans="1:24" ht="9" customHeight="1">
      <c r="A35" s="200"/>
      <c r="B35" s="204"/>
      <c r="G35" s="215"/>
      <c r="W35" s="200"/>
      <c r="X35" s="204"/>
    </row>
    <row r="36" spans="1:24" ht="9" customHeight="1">
      <c r="A36" s="200"/>
      <c r="B36" s="204"/>
      <c r="G36" s="215"/>
      <c r="W36" s="200"/>
      <c r="X36" s="204"/>
    </row>
    <row r="37" spans="1:24" ht="9" customHeight="1">
      <c r="A37" s="200"/>
      <c r="B37" s="204"/>
      <c r="G37" s="215"/>
      <c r="W37" s="200"/>
      <c r="X37" s="204"/>
    </row>
    <row r="38" spans="1:24" ht="9" customHeight="1">
      <c r="A38" s="200"/>
      <c r="B38" s="204"/>
      <c r="G38" s="215"/>
      <c r="W38" s="200"/>
      <c r="X38" s="204"/>
    </row>
    <row r="39" spans="1:24" ht="9" customHeight="1">
      <c r="A39" s="200"/>
      <c r="B39" s="204"/>
      <c r="G39" s="215"/>
      <c r="W39" s="200"/>
      <c r="X39" s="204"/>
    </row>
    <row r="40" spans="1:24" ht="9" customHeight="1">
      <c r="A40" s="200"/>
      <c r="B40" s="204"/>
      <c r="G40" s="215"/>
      <c r="W40" s="200"/>
      <c r="X40" s="204"/>
    </row>
    <row r="41" spans="1:24" ht="9" customHeight="1">
      <c r="A41" s="200"/>
      <c r="B41" s="204"/>
      <c r="G41" s="215"/>
      <c r="W41" s="200"/>
      <c r="X41" s="204"/>
    </row>
    <row r="42" spans="1:24" ht="9" customHeight="1">
      <c r="A42" s="200"/>
      <c r="B42" s="204"/>
      <c r="G42" s="215"/>
      <c r="W42" s="200"/>
      <c r="X42" s="204"/>
    </row>
    <row r="43" spans="1:24" ht="9" customHeight="1">
      <c r="A43" s="200"/>
      <c r="B43" s="204"/>
      <c r="G43" s="215"/>
      <c r="U43" s="216"/>
      <c r="W43" s="200"/>
      <c r="X43" s="204"/>
    </row>
    <row r="44" spans="1:24" ht="9" customHeight="1">
      <c r="A44" s="200"/>
      <c r="B44" s="204"/>
      <c r="G44" s="215"/>
      <c r="W44" s="200"/>
      <c r="X44" s="204"/>
    </row>
    <row r="45" spans="1:24" ht="9" customHeight="1">
      <c r="A45" s="200"/>
      <c r="B45" s="204"/>
      <c r="G45" s="215"/>
      <c r="W45" s="200"/>
      <c r="X45" s="204"/>
    </row>
    <row r="46" spans="1:24" ht="9" customHeight="1">
      <c r="A46" s="200"/>
      <c r="B46" s="204"/>
      <c r="G46" s="215"/>
      <c r="W46" s="200"/>
      <c r="X46" s="204"/>
    </row>
    <row r="47" spans="1:24" ht="9" customHeight="1">
      <c r="A47" s="200"/>
      <c r="B47" s="204"/>
      <c r="G47" s="215"/>
      <c r="W47" s="200"/>
      <c r="X47" s="204"/>
    </row>
    <row r="48" spans="1:24" ht="9" customHeight="1">
      <c r="A48" s="200"/>
      <c r="B48" s="204"/>
      <c r="G48" s="215"/>
      <c r="W48" s="200"/>
      <c r="X48" s="204"/>
    </row>
    <row r="49" spans="1:24" ht="9" customHeight="1">
      <c r="A49" s="200"/>
      <c r="B49" s="204"/>
      <c r="G49" s="215"/>
      <c r="W49" s="200"/>
      <c r="X49" s="204"/>
    </row>
    <row r="50" spans="1:24" ht="9" customHeight="1">
      <c r="A50" s="200"/>
      <c r="B50" s="204"/>
      <c r="G50" s="215"/>
      <c r="W50" s="200"/>
      <c r="X50" s="204"/>
    </row>
    <row r="51" spans="1:24" ht="9" customHeight="1">
      <c r="A51" s="200"/>
      <c r="B51" s="204"/>
      <c r="G51" s="215"/>
      <c r="W51" s="200"/>
      <c r="X51" s="204"/>
    </row>
    <row r="52" spans="1:24" ht="9" customHeight="1">
      <c r="A52" s="200"/>
      <c r="B52" s="204"/>
      <c r="G52" s="215"/>
      <c r="W52" s="200"/>
      <c r="X52" s="204"/>
    </row>
    <row r="53" spans="1:24" ht="9" customHeight="1">
      <c r="A53" s="200"/>
      <c r="B53" s="204"/>
      <c r="G53" s="215"/>
      <c r="U53" s="216"/>
      <c r="W53" s="200"/>
      <c r="X53" s="204"/>
    </row>
    <row r="54" spans="1:24" ht="9" customHeight="1">
      <c r="A54" s="200"/>
      <c r="B54" s="204"/>
      <c r="G54" s="215"/>
      <c r="W54" s="200"/>
      <c r="X54" s="204"/>
    </row>
    <row r="55" spans="1:24" ht="9" customHeight="1">
      <c r="A55" s="200"/>
      <c r="B55" s="204"/>
      <c r="G55" s="215"/>
      <c r="W55" s="200"/>
      <c r="X55" s="204"/>
    </row>
    <row r="56" spans="1:24" ht="9" customHeight="1">
      <c r="A56" s="200"/>
      <c r="B56" s="204"/>
      <c r="G56" s="215"/>
      <c r="W56" s="200"/>
      <c r="X56" s="204"/>
    </row>
    <row r="57" spans="1:24" ht="9" customHeight="1">
      <c r="A57" s="200"/>
      <c r="B57" s="204"/>
      <c r="G57" s="215"/>
      <c r="W57" s="200"/>
      <c r="X57" s="204"/>
    </row>
    <row r="58" spans="1:24" ht="9" customHeight="1">
      <c r="A58" s="200"/>
      <c r="B58" s="204"/>
      <c r="G58" s="215"/>
      <c r="W58" s="200"/>
      <c r="X58" s="204"/>
    </row>
    <row r="59" spans="1:24" ht="9" customHeight="1">
      <c r="A59" s="200"/>
      <c r="B59" s="204"/>
      <c r="G59" s="215"/>
      <c r="W59" s="200"/>
      <c r="X59" s="204"/>
    </row>
    <row r="60" spans="1:24" ht="9" customHeight="1">
      <c r="A60" s="200"/>
      <c r="B60" s="204"/>
      <c r="G60" s="215"/>
      <c r="W60" s="200"/>
      <c r="X60" s="204"/>
    </row>
    <row r="61" spans="1:24" ht="9" customHeight="1">
      <c r="A61" s="200"/>
      <c r="B61" s="204"/>
      <c r="G61" s="215"/>
      <c r="W61" s="200"/>
      <c r="X61" s="204"/>
    </row>
    <row r="62" spans="1:24" ht="9" customHeight="1">
      <c r="A62" s="200"/>
      <c r="B62" s="204"/>
      <c r="G62" s="215"/>
      <c r="W62" s="200"/>
      <c r="X62" s="204"/>
    </row>
    <row r="63" spans="1:24" ht="9" customHeight="1">
      <c r="A63" s="200"/>
      <c r="B63" s="204"/>
      <c r="G63" s="215"/>
      <c r="U63" s="216"/>
      <c r="W63" s="200"/>
      <c r="X63" s="204"/>
    </row>
    <row r="64" spans="1:24" ht="9" customHeight="1">
      <c r="A64" s="200"/>
      <c r="B64" s="204"/>
      <c r="G64" s="215"/>
      <c r="W64" s="200"/>
      <c r="X64" s="204"/>
    </row>
    <row r="65" spans="1:24" ht="9" customHeight="1">
      <c r="A65" s="200"/>
      <c r="B65" s="204"/>
      <c r="G65" s="215"/>
      <c r="W65" s="200"/>
      <c r="X65" s="204"/>
    </row>
    <row r="66" spans="1:24" ht="9" customHeight="1">
      <c r="A66" s="200"/>
      <c r="B66" s="204"/>
      <c r="G66" s="215"/>
      <c r="W66" s="200"/>
      <c r="X66" s="204"/>
    </row>
    <row r="67" spans="1:24" ht="9" customHeight="1">
      <c r="A67" s="200"/>
      <c r="B67" s="204"/>
      <c r="G67" s="215"/>
      <c r="W67" s="200"/>
      <c r="X67" s="204"/>
    </row>
    <row r="68" spans="1:24" ht="9" customHeight="1">
      <c r="A68" s="200"/>
      <c r="B68" s="204"/>
      <c r="G68" s="215"/>
      <c r="U68" s="216"/>
      <c r="W68" s="200"/>
      <c r="X68" s="204"/>
    </row>
    <row r="69" spans="1:24" ht="9.6" customHeight="1">
      <c r="A69" s="200"/>
      <c r="B69" s="204"/>
      <c r="G69" s="215"/>
      <c r="W69" s="200"/>
      <c r="X69" s="204"/>
    </row>
    <row r="70" spans="1:24" ht="12" customHeight="1">
      <c r="A70" s="200"/>
      <c r="B70" s="204"/>
      <c r="C70" s="227" t="s">
        <v>800</v>
      </c>
      <c r="D70" s="228"/>
      <c r="E70" s="227" t="s">
        <v>801</v>
      </c>
      <c r="F70" s="232"/>
      <c r="G70" s="228"/>
      <c r="H70" s="227"/>
      <c r="I70" s="232"/>
      <c r="J70" s="228"/>
      <c r="K70" s="227"/>
      <c r="L70" s="228"/>
      <c r="M70" s="227"/>
      <c r="N70" s="228"/>
      <c r="O70" s="227"/>
      <c r="P70" s="228"/>
      <c r="Q70" s="227"/>
      <c r="R70" s="228"/>
      <c r="S70" s="227"/>
      <c r="T70" s="228"/>
      <c r="U70" s="227"/>
      <c r="V70" s="228"/>
      <c r="W70" s="200"/>
      <c r="X70" s="204"/>
    </row>
    <row r="71" spans="1:24" ht="12" customHeight="1">
      <c r="A71" s="200"/>
      <c r="B71" s="204"/>
      <c r="C71" s="225"/>
      <c r="D71" s="226"/>
      <c r="E71" s="225"/>
      <c r="F71" s="229"/>
      <c r="G71" s="226"/>
      <c r="H71" s="225"/>
      <c r="I71" s="229"/>
      <c r="J71" s="226"/>
      <c r="K71" s="225"/>
      <c r="L71" s="226"/>
      <c r="M71" s="225"/>
      <c r="N71" s="226"/>
      <c r="O71" s="225"/>
      <c r="P71" s="226"/>
      <c r="Q71" s="225"/>
      <c r="R71" s="226"/>
      <c r="S71" s="225"/>
      <c r="T71" s="226"/>
      <c r="U71" s="225"/>
      <c r="V71" s="226"/>
      <c r="W71" s="200"/>
      <c r="X71" s="204"/>
    </row>
    <row r="72" spans="1:24" ht="51.9" customHeight="1">
      <c r="A72" s="200"/>
      <c r="B72" s="204"/>
      <c r="C72" s="217"/>
      <c r="D72" s="218"/>
      <c r="E72" s="219"/>
      <c r="F72" s="220"/>
      <c r="G72" s="218"/>
      <c r="H72" s="217"/>
      <c r="I72" s="212"/>
      <c r="J72" s="218"/>
      <c r="K72" s="217"/>
      <c r="L72" s="218"/>
      <c r="M72" s="212"/>
      <c r="N72" s="212"/>
      <c r="O72" s="217"/>
      <c r="P72" s="218"/>
      <c r="Q72" s="217"/>
      <c r="R72" s="218"/>
      <c r="S72" s="217"/>
      <c r="T72" s="218"/>
      <c r="U72" s="217"/>
      <c r="V72" s="218"/>
      <c r="W72" s="200"/>
      <c r="X72" s="204"/>
    </row>
    <row r="73" spans="1:24" ht="8.1" customHeight="1">
      <c r="A73" s="200"/>
      <c r="B73" s="221"/>
      <c r="C73" s="199"/>
      <c r="D73" s="199"/>
      <c r="E73" s="199"/>
      <c r="F73" s="199"/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  <c r="T73" s="199"/>
      <c r="U73" s="199"/>
      <c r="V73" s="199"/>
      <c r="W73" s="222"/>
      <c r="X73" s="204"/>
    </row>
    <row r="74" spans="1:24" ht="0.9" customHeight="1">
      <c r="B74" s="202"/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</row>
  </sheetData>
  <mergeCells count="29">
    <mergeCell ref="P3:Q3"/>
    <mergeCell ref="R3:V3"/>
    <mergeCell ref="P4:Q4"/>
    <mergeCell ref="R4:V4"/>
    <mergeCell ref="P5:Q5"/>
    <mergeCell ref="R5:V5"/>
    <mergeCell ref="C70:D70"/>
    <mergeCell ref="E70:G70"/>
    <mergeCell ref="H70:J70"/>
    <mergeCell ref="K70:L70"/>
    <mergeCell ref="M70:N70"/>
    <mergeCell ref="P6:Q6"/>
    <mergeCell ref="R6:V6"/>
    <mergeCell ref="P7:Q7"/>
    <mergeCell ref="R7:V7"/>
    <mergeCell ref="C9:V9"/>
    <mergeCell ref="C71:D71"/>
    <mergeCell ref="E71:G71"/>
    <mergeCell ref="H71:J71"/>
    <mergeCell ref="K71:L71"/>
    <mergeCell ref="M71:N71"/>
    <mergeCell ref="Q71:R71"/>
    <mergeCell ref="S71:T71"/>
    <mergeCell ref="U71:V71"/>
    <mergeCell ref="O70:P70"/>
    <mergeCell ref="Q70:R70"/>
    <mergeCell ref="S70:T70"/>
    <mergeCell ref="U70:V70"/>
    <mergeCell ref="O71:P71"/>
  </mergeCells>
  <phoneticPr fontId="4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A8ED-737A-4392-8144-9D87BCB4DC44}">
  <sheetPr codeName="Sheet2"/>
  <dimension ref="A1:N22"/>
  <sheetViews>
    <sheetView view="pageBreakPreview" zoomScaleNormal="100" zoomScaleSheetLayoutView="100" workbookViewId="0">
      <pane ySplit="1" topLeftCell="A2" activePane="bottomLeft" state="frozen"/>
      <selection activeCell="C17" sqref="C17:M18"/>
      <selection pane="bottomLeft" activeCell="C17" sqref="C17:M18"/>
    </sheetView>
  </sheetViews>
  <sheetFormatPr defaultColWidth="9.375" defaultRowHeight="28.2" customHeight="1"/>
  <cols>
    <col min="1" max="1" width="6.625" style="7" customWidth="1"/>
    <col min="2" max="2" width="3.625" style="7" customWidth="1"/>
    <col min="3" max="3" width="34.625" style="7" customWidth="1"/>
    <col min="4" max="4" width="28.375" style="7" customWidth="1"/>
    <col min="5" max="5" width="20.125" style="7" customWidth="1"/>
    <col min="6" max="6" width="9" style="7" customWidth="1"/>
    <col min="7" max="7" width="11.625" style="7" customWidth="1"/>
    <col min="8" max="8" width="6.375" style="35" customWidth="1"/>
    <col min="9" max="9" width="12.375" style="7" customWidth="1"/>
    <col min="10" max="10" width="2.625" style="35" customWidth="1"/>
    <col min="11" max="11" width="16.625" style="7" customWidth="1"/>
    <col min="12" max="12" width="2.625" style="35" customWidth="1"/>
    <col min="13" max="13" width="28.625" style="7" customWidth="1"/>
    <col min="14" max="14" width="6.625" style="7" customWidth="1"/>
    <col min="15" max="16384" width="9.375" style="7"/>
  </cols>
  <sheetData>
    <row r="1" spans="1:14" ht="28.2" customHeight="1" thickBot="1">
      <c r="A1" s="1"/>
      <c r="B1" s="3" t="s">
        <v>0</v>
      </c>
      <c r="C1" s="4" t="s">
        <v>1</v>
      </c>
      <c r="D1" s="233" t="s">
        <v>661</v>
      </c>
      <c r="E1" s="234"/>
      <c r="F1" s="235"/>
      <c r="G1" s="5" t="s">
        <v>2</v>
      </c>
      <c r="H1" s="5" t="s">
        <v>3</v>
      </c>
      <c r="I1" s="5" t="s">
        <v>5</v>
      </c>
      <c r="J1" s="3" t="s">
        <v>0</v>
      </c>
      <c r="K1" s="2" t="s">
        <v>6</v>
      </c>
      <c r="L1" s="4" t="s">
        <v>0</v>
      </c>
      <c r="M1" s="6" t="s">
        <v>4</v>
      </c>
    </row>
    <row r="2" spans="1:14" ht="28.2" customHeight="1" thickTop="1">
      <c r="A2" s="156"/>
      <c r="B2" s="158"/>
      <c r="C2" s="159"/>
      <c r="D2" s="158"/>
      <c r="E2" s="157"/>
      <c r="F2" s="159"/>
      <c r="G2" s="236" t="s">
        <v>786</v>
      </c>
      <c r="H2" s="237"/>
      <c r="I2" s="237"/>
      <c r="J2" s="237"/>
      <c r="K2" s="237"/>
      <c r="L2" s="238"/>
      <c r="M2" s="164"/>
    </row>
    <row r="3" spans="1:14" ht="28.2" customHeight="1">
      <c r="A3" s="92"/>
      <c r="B3" s="94"/>
      <c r="C3" s="223" t="s">
        <v>802</v>
      </c>
      <c r="D3" s="94"/>
      <c r="E3" s="93"/>
      <c r="F3" s="95"/>
      <c r="G3" s="150"/>
      <c r="H3" s="151"/>
      <c r="I3" s="152"/>
      <c r="J3" s="99"/>
      <c r="K3" s="100"/>
      <c r="L3" s="101"/>
      <c r="M3" s="48"/>
      <c r="N3" s="19"/>
    </row>
    <row r="4" spans="1:14" ht="28.2" customHeight="1">
      <c r="A4" s="8"/>
      <c r="B4" s="10"/>
      <c r="C4" s="11"/>
      <c r="D4" s="10"/>
      <c r="E4" s="9"/>
      <c r="F4" s="11"/>
      <c r="G4" s="12"/>
      <c r="H4" s="13"/>
      <c r="I4" s="14"/>
      <c r="J4" s="15"/>
      <c r="K4" s="16"/>
      <c r="L4" s="17"/>
      <c r="M4" s="18"/>
      <c r="N4" s="19"/>
    </row>
    <row r="5" spans="1:14" ht="28.2" customHeight="1">
      <c r="A5" s="8"/>
      <c r="B5" s="10" t="s">
        <v>7</v>
      </c>
      <c r="C5" s="11" t="s">
        <v>8</v>
      </c>
      <c r="D5" s="10"/>
      <c r="E5" s="9"/>
      <c r="F5" s="11"/>
      <c r="G5" s="12">
        <f>[3]小計!J4</f>
        <v>1</v>
      </c>
      <c r="H5" s="13" t="s">
        <v>9</v>
      </c>
      <c r="I5" s="14"/>
      <c r="J5" s="15"/>
      <c r="K5" s="178" t="s">
        <v>794</v>
      </c>
      <c r="L5" s="17"/>
      <c r="M5" s="18"/>
      <c r="N5" s="19"/>
    </row>
    <row r="6" spans="1:14" ht="28.2" customHeight="1">
      <c r="A6" s="8"/>
      <c r="B6" s="10" t="s">
        <v>10</v>
      </c>
      <c r="C6" s="11" t="s">
        <v>11</v>
      </c>
      <c r="D6" s="10"/>
      <c r="E6" s="9"/>
      <c r="F6" s="11"/>
      <c r="G6" s="12">
        <f>[3]小計!J24</f>
        <v>1</v>
      </c>
      <c r="H6" s="13" t="s">
        <v>9</v>
      </c>
      <c r="I6" s="14"/>
      <c r="J6" s="15"/>
      <c r="K6" s="177"/>
      <c r="L6" s="17"/>
      <c r="M6" s="18"/>
      <c r="N6" s="19"/>
    </row>
    <row r="7" spans="1:14" ht="28.2" customHeight="1">
      <c r="A7" s="8"/>
      <c r="B7" s="10" t="s">
        <v>12</v>
      </c>
      <c r="C7" s="11" t="s">
        <v>13</v>
      </c>
      <c r="D7" s="10"/>
      <c r="E7" s="9"/>
      <c r="F7" s="11"/>
      <c r="G7" s="12">
        <f>[3]小計!J56</f>
        <v>1</v>
      </c>
      <c r="H7" s="13" t="s">
        <v>9</v>
      </c>
      <c r="I7" s="14"/>
      <c r="J7" s="15"/>
      <c r="K7" s="177"/>
      <c r="L7" s="17"/>
      <c r="M7" s="18"/>
      <c r="N7" s="19"/>
    </row>
    <row r="8" spans="1:14" ht="28.2" customHeight="1">
      <c r="A8" s="8"/>
      <c r="B8" s="10" t="s">
        <v>14</v>
      </c>
      <c r="C8" s="11" t="s">
        <v>15</v>
      </c>
      <c r="D8" s="10"/>
      <c r="E8" s="9"/>
      <c r="F8" s="11"/>
      <c r="G8" s="12">
        <f>[3]小計!J78</f>
        <v>1</v>
      </c>
      <c r="H8" s="13" t="s">
        <v>9</v>
      </c>
      <c r="I8" s="14"/>
      <c r="J8" s="15"/>
      <c r="K8" s="177"/>
      <c r="L8" s="17"/>
      <c r="M8" s="18"/>
      <c r="N8" s="19"/>
    </row>
    <row r="9" spans="1:14" ht="28.2" customHeight="1">
      <c r="A9" s="8"/>
      <c r="B9" s="10"/>
      <c r="C9" s="11"/>
      <c r="D9" s="10"/>
      <c r="E9" s="9"/>
      <c r="F9" s="20" t="s">
        <v>657</v>
      </c>
      <c r="G9" s="12"/>
      <c r="H9" s="13"/>
      <c r="I9" s="14"/>
      <c r="J9" s="15"/>
      <c r="K9" s="177"/>
      <c r="L9" s="17"/>
      <c r="M9" s="18"/>
      <c r="N9" s="19"/>
    </row>
    <row r="10" spans="1:14" ht="28.2" customHeight="1">
      <c r="A10" s="8"/>
      <c r="B10" s="10" t="s">
        <v>16</v>
      </c>
      <c r="C10" s="11" t="s">
        <v>17</v>
      </c>
      <c r="D10" s="10"/>
      <c r="E10" s="9"/>
      <c r="F10" s="11"/>
      <c r="G10" s="12">
        <f>[3]小計!J106</f>
        <v>1</v>
      </c>
      <c r="H10" s="13" t="s">
        <v>9</v>
      </c>
      <c r="I10" s="14"/>
      <c r="J10" s="15"/>
      <c r="K10" s="16">
        <f>I10</f>
        <v>0</v>
      </c>
      <c r="L10" s="17"/>
      <c r="M10" s="18"/>
      <c r="N10" s="19"/>
    </row>
    <row r="11" spans="1:14" ht="28.2" customHeight="1">
      <c r="A11" s="8"/>
      <c r="B11" s="10"/>
      <c r="C11" s="11"/>
      <c r="D11" s="10"/>
      <c r="E11" s="9"/>
      <c r="F11" s="11"/>
      <c r="G11" s="12"/>
      <c r="H11" s="13"/>
      <c r="I11" s="14"/>
      <c r="J11" s="15"/>
      <c r="K11" s="16"/>
      <c r="L11" s="17"/>
      <c r="M11" s="18"/>
      <c r="N11" s="19"/>
    </row>
    <row r="12" spans="1:14" ht="28.2" customHeight="1">
      <c r="A12" s="8"/>
      <c r="B12" s="21">
        <v>6</v>
      </c>
      <c r="C12" s="11" t="s">
        <v>658</v>
      </c>
      <c r="D12" s="10"/>
      <c r="E12" s="22"/>
      <c r="F12" s="23"/>
      <c r="G12" s="12">
        <v>1</v>
      </c>
      <c r="H12" s="13" t="s">
        <v>26</v>
      </c>
      <c r="I12" s="14"/>
      <c r="J12" s="15"/>
      <c r="K12" s="16">
        <f>ROUNDDOWN(K9*F12,0)</f>
        <v>0</v>
      </c>
      <c r="L12" s="17"/>
      <c r="M12" s="18"/>
      <c r="N12" s="19"/>
    </row>
    <row r="13" spans="1:14" ht="28.2" customHeight="1">
      <c r="A13" s="8"/>
      <c r="B13" s="21">
        <v>7</v>
      </c>
      <c r="C13" s="11" t="s">
        <v>659</v>
      </c>
      <c r="D13" s="10"/>
      <c r="E13" s="22"/>
      <c r="F13" s="23"/>
      <c r="G13" s="12">
        <v>1</v>
      </c>
      <c r="H13" s="13" t="s">
        <v>26</v>
      </c>
      <c r="I13" s="14"/>
      <c r="J13" s="15"/>
      <c r="K13" s="16"/>
      <c r="L13" s="17"/>
      <c r="M13" s="18"/>
      <c r="N13" s="19"/>
    </row>
    <row r="14" spans="1:14" ht="28.2" customHeight="1">
      <c r="A14" s="8"/>
      <c r="B14" s="21">
        <v>8</v>
      </c>
      <c r="C14" s="11" t="s">
        <v>660</v>
      </c>
      <c r="D14" s="10"/>
      <c r="E14" s="22"/>
      <c r="F14" s="23"/>
      <c r="G14" s="12">
        <v>1</v>
      </c>
      <c r="H14" s="13" t="s">
        <v>26</v>
      </c>
      <c r="I14" s="14"/>
      <c r="J14" s="15"/>
      <c r="K14" s="16"/>
      <c r="L14" s="17"/>
      <c r="M14" s="18"/>
      <c r="N14" s="19"/>
    </row>
    <row r="15" spans="1:14" ht="28.2" customHeight="1">
      <c r="A15" s="8"/>
      <c r="B15" s="10"/>
      <c r="C15" s="11"/>
      <c r="D15" s="10"/>
      <c r="E15" s="9"/>
      <c r="F15" s="20"/>
      <c r="G15" s="12"/>
      <c r="H15" s="13"/>
      <c r="I15" s="14"/>
      <c r="J15" s="15"/>
      <c r="K15" s="16"/>
      <c r="L15" s="17"/>
      <c r="M15" s="18"/>
      <c r="N15" s="19"/>
    </row>
    <row r="16" spans="1:14" ht="28.2" customHeight="1">
      <c r="A16" s="8"/>
      <c r="B16" s="10"/>
      <c r="C16" s="20"/>
      <c r="D16" s="10" t="s">
        <v>18</v>
      </c>
      <c r="E16" s="9"/>
      <c r="F16" s="11"/>
      <c r="G16" s="12"/>
      <c r="H16" s="13"/>
      <c r="I16" s="14"/>
      <c r="J16" s="15"/>
      <c r="K16" s="16"/>
      <c r="L16" s="17"/>
      <c r="M16" s="18" t="s">
        <v>19</v>
      </c>
      <c r="N16" s="19"/>
    </row>
    <row r="17" spans="1:14" ht="28.2" customHeight="1">
      <c r="A17" s="67"/>
      <c r="B17" s="69"/>
      <c r="C17" s="195"/>
      <c r="D17" s="69"/>
      <c r="E17" s="68"/>
      <c r="F17" s="70"/>
      <c r="G17" s="196"/>
      <c r="H17" s="197"/>
      <c r="I17" s="175"/>
      <c r="J17" s="74"/>
      <c r="K17" s="75"/>
      <c r="L17" s="76"/>
      <c r="M17" s="18"/>
      <c r="N17" s="19"/>
    </row>
    <row r="18" spans="1:14" ht="28.2" customHeight="1">
      <c r="A18" s="67"/>
      <c r="B18" s="69"/>
      <c r="C18" s="195"/>
      <c r="D18" s="69"/>
      <c r="E18" s="68"/>
      <c r="F18" s="70"/>
      <c r="G18" s="196"/>
      <c r="H18" s="197"/>
      <c r="I18" s="175"/>
      <c r="J18" s="74"/>
      <c r="K18" s="75"/>
      <c r="L18" s="76"/>
      <c r="M18" s="18"/>
      <c r="N18" s="19"/>
    </row>
    <row r="19" spans="1:14" ht="28.2" customHeight="1">
      <c r="A19" s="67"/>
      <c r="B19" s="69"/>
      <c r="C19" s="195"/>
      <c r="D19" s="69"/>
      <c r="E19" s="68"/>
      <c r="F19" s="70"/>
      <c r="G19" s="196"/>
      <c r="H19" s="197"/>
      <c r="I19" s="175"/>
      <c r="J19" s="74"/>
      <c r="K19" s="75"/>
      <c r="L19" s="76"/>
      <c r="M19" s="18"/>
      <c r="N19" s="19"/>
    </row>
    <row r="20" spans="1:14" ht="28.2" customHeight="1">
      <c r="A20" s="8"/>
      <c r="B20" s="10"/>
      <c r="C20" s="11"/>
      <c r="D20" s="10"/>
      <c r="E20" s="9"/>
      <c r="F20" s="11"/>
      <c r="G20" s="12"/>
      <c r="H20" s="13"/>
      <c r="I20" s="14"/>
      <c r="J20" s="15"/>
      <c r="K20" s="16">
        <f>K16*0.1</f>
        <v>0</v>
      </c>
      <c r="L20" s="17"/>
      <c r="M20" s="18"/>
      <c r="N20" s="19"/>
    </row>
    <row r="21" spans="1:14" ht="28.2" customHeight="1">
      <c r="A21" s="8"/>
      <c r="B21" s="10"/>
      <c r="C21" s="11"/>
      <c r="D21" s="10"/>
      <c r="E21" s="9"/>
      <c r="F21" s="11"/>
      <c r="G21" s="12"/>
      <c r="H21" s="13"/>
      <c r="I21" s="14"/>
      <c r="J21" s="15"/>
      <c r="K21" s="16">
        <f>SUM(K16:K20)</f>
        <v>0</v>
      </c>
      <c r="L21" s="17"/>
      <c r="M21" s="18"/>
      <c r="N21" s="19"/>
    </row>
    <row r="22" spans="1:14" ht="28.2" customHeight="1" thickBot="1">
      <c r="A22" s="24"/>
      <c r="B22" s="26"/>
      <c r="C22" s="27"/>
      <c r="D22" s="26"/>
      <c r="E22" s="25"/>
      <c r="F22" s="27"/>
      <c r="G22" s="28"/>
      <c r="H22" s="29"/>
      <c r="I22" s="30"/>
      <c r="J22" s="31"/>
      <c r="K22" s="32"/>
      <c r="L22" s="33"/>
      <c r="M22" s="34"/>
      <c r="N22" s="19">
        <v>1</v>
      </c>
    </row>
  </sheetData>
  <mergeCells count="2">
    <mergeCell ref="D1:F1"/>
    <mergeCell ref="G2:L2"/>
  </mergeCells>
  <phoneticPr fontId="4"/>
  <printOptions horizontalCentered="1"/>
  <pageMargins left="0.59055118110236227" right="0.59055118110236227" top="0.78740157480314965" bottom="0.59055118110236227" header="0.59055118110236227" footer="0.39370078740157483"/>
  <pageSetup paperSize="9" scale="82" fitToHeight="0" orientation="landscape" r:id="rId1"/>
  <headerFooter alignWithMargins="0">
    <oddHeader>&amp;L奥出雲たたらと刀剣館展示改修工事</oddHeader>
    <oddFooter>&amp;L&amp;"Meiryo UI,標準"&amp;06 &amp;R&amp;"Meiryo UI,標準"&amp;06&amp;P /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0B418-C5F2-4042-89DF-A227F72F565F}">
  <sheetPr codeName="Sheet3">
    <outlinePr summaryBelow="0"/>
  </sheetPr>
  <dimension ref="A1:L122"/>
  <sheetViews>
    <sheetView view="pageBreakPreview" zoomScaleNormal="100" zoomScaleSheetLayoutView="100" workbookViewId="0">
      <pane ySplit="1" topLeftCell="A111" activePane="bottomLeft" state="frozen"/>
      <selection activeCell="C17" sqref="C17:M18"/>
      <selection pane="bottomLeft" activeCell="C17" sqref="C17:M18"/>
    </sheetView>
  </sheetViews>
  <sheetFormatPr defaultColWidth="9.375" defaultRowHeight="25.2" customHeight="1"/>
  <cols>
    <col min="1" max="1" width="6.625" style="7" customWidth="1"/>
    <col min="2" max="2" width="3.625" style="7" customWidth="1"/>
    <col min="3" max="3" width="34.625" style="7" customWidth="1"/>
    <col min="4" max="5" width="28.375" style="7" customWidth="1"/>
    <col min="6" max="6" width="11.625" style="7" customWidth="1"/>
    <col min="7" max="7" width="6.375" style="35" customWidth="1"/>
    <col min="8" max="8" width="12.375" style="7" customWidth="1"/>
    <col min="9" max="9" width="2.625" style="35" customWidth="1"/>
    <col min="10" max="10" width="16.625" style="7" customWidth="1"/>
    <col min="11" max="11" width="2.625" style="35" customWidth="1"/>
    <col min="12" max="12" width="28.625" style="7" customWidth="1"/>
    <col min="13" max="23" width="9.375" style="7" customWidth="1"/>
    <col min="24" max="16384" width="9.375" style="7"/>
  </cols>
  <sheetData>
    <row r="1" spans="1:12" ht="28.2" customHeight="1" thickBot="1">
      <c r="A1" s="49"/>
      <c r="B1" s="51" t="s">
        <v>0</v>
      </c>
      <c r="C1" s="52" t="s">
        <v>1</v>
      </c>
      <c r="D1" s="51" t="s">
        <v>784</v>
      </c>
      <c r="E1" s="52" t="s">
        <v>785</v>
      </c>
      <c r="F1" s="53" t="s">
        <v>2</v>
      </c>
      <c r="G1" s="53" t="s">
        <v>3</v>
      </c>
      <c r="H1" s="53" t="s">
        <v>5</v>
      </c>
      <c r="I1" s="51" t="s">
        <v>0</v>
      </c>
      <c r="J1" s="50" t="s">
        <v>6</v>
      </c>
      <c r="K1" s="52" t="s">
        <v>0</v>
      </c>
      <c r="L1" s="54" t="s">
        <v>4</v>
      </c>
    </row>
    <row r="2" spans="1:12" ht="28.2" customHeight="1" thickTop="1">
      <c r="A2" s="156"/>
      <c r="B2" s="158"/>
      <c r="C2" s="159"/>
      <c r="D2" s="158"/>
      <c r="E2" s="159"/>
      <c r="F2" s="236" t="s">
        <v>786</v>
      </c>
      <c r="G2" s="237"/>
      <c r="H2" s="237"/>
      <c r="I2" s="237"/>
      <c r="J2" s="237"/>
      <c r="K2" s="238"/>
      <c r="L2" s="164"/>
    </row>
    <row r="3" spans="1:12" ht="28.2" customHeight="1">
      <c r="A3" s="146"/>
      <c r="B3" s="161"/>
      <c r="C3" s="224" t="s">
        <v>803</v>
      </c>
      <c r="D3" s="161"/>
      <c r="E3" s="162"/>
      <c r="F3" s="150"/>
      <c r="G3" s="151"/>
      <c r="H3" s="152"/>
      <c r="I3" s="153"/>
      <c r="J3" s="100"/>
      <c r="K3" s="154"/>
      <c r="L3" s="163"/>
    </row>
    <row r="4" spans="1:12" ht="28.2" customHeight="1">
      <c r="A4" s="36"/>
      <c r="B4" s="55"/>
      <c r="C4" s="56"/>
      <c r="D4" s="55"/>
      <c r="E4" s="56"/>
      <c r="F4" s="37"/>
      <c r="G4" s="38"/>
      <c r="H4" s="57"/>
      <c r="I4" s="39"/>
      <c r="J4" s="40"/>
      <c r="K4" s="41"/>
      <c r="L4" s="18"/>
    </row>
    <row r="5" spans="1:12" ht="28.2" customHeight="1">
      <c r="A5" s="36"/>
      <c r="B5" s="55" t="s">
        <v>7</v>
      </c>
      <c r="C5" s="56" t="s">
        <v>8</v>
      </c>
      <c r="D5" s="55"/>
      <c r="E5" s="56"/>
      <c r="F5" s="37">
        <v>1</v>
      </c>
      <c r="G5" s="38" t="s">
        <v>9</v>
      </c>
      <c r="H5" s="57"/>
      <c r="I5" s="39" t="s">
        <v>551</v>
      </c>
      <c r="J5" s="178" t="s">
        <v>794</v>
      </c>
      <c r="K5" s="41" t="s">
        <v>552</v>
      </c>
      <c r="L5" s="18" t="s">
        <v>19</v>
      </c>
    </row>
    <row r="6" spans="1:12" ht="28.2" customHeight="1">
      <c r="A6" s="36"/>
      <c r="B6" s="55"/>
      <c r="C6" s="56" t="s">
        <v>553</v>
      </c>
      <c r="D6" s="55" t="s">
        <v>24</v>
      </c>
      <c r="E6" s="56"/>
      <c r="F6" s="37">
        <v>1</v>
      </c>
      <c r="G6" s="38" t="s">
        <v>9</v>
      </c>
      <c r="H6" s="57"/>
      <c r="I6" s="39" t="s">
        <v>554</v>
      </c>
      <c r="J6" s="178" t="s">
        <v>787</v>
      </c>
      <c r="K6" s="41" t="s">
        <v>555</v>
      </c>
      <c r="L6" s="18" t="s">
        <v>19</v>
      </c>
    </row>
    <row r="7" spans="1:12" ht="28.2" customHeight="1">
      <c r="A7" s="36"/>
      <c r="B7" s="55"/>
      <c r="C7" s="56" t="s">
        <v>556</v>
      </c>
      <c r="D7" s="55" t="s">
        <v>27</v>
      </c>
      <c r="E7" s="56"/>
      <c r="F7" s="37">
        <v>1</v>
      </c>
      <c r="G7" s="38" t="s">
        <v>9</v>
      </c>
      <c r="H7" s="57"/>
      <c r="I7" s="39" t="s">
        <v>554</v>
      </c>
      <c r="J7" s="178" t="s">
        <v>787</v>
      </c>
      <c r="K7" s="41" t="s">
        <v>555</v>
      </c>
      <c r="L7" s="18" t="s">
        <v>19</v>
      </c>
    </row>
    <row r="8" spans="1:12" ht="28.2" customHeight="1">
      <c r="A8" s="36"/>
      <c r="B8" s="55"/>
      <c r="C8" s="56" t="s">
        <v>557</v>
      </c>
      <c r="D8" s="55" t="s">
        <v>28</v>
      </c>
      <c r="E8" s="56"/>
      <c r="F8" s="37">
        <v>1</v>
      </c>
      <c r="G8" s="38" t="s">
        <v>9</v>
      </c>
      <c r="H8" s="57"/>
      <c r="I8" s="39" t="s">
        <v>554</v>
      </c>
      <c r="J8" s="178" t="s">
        <v>794</v>
      </c>
      <c r="K8" s="41" t="s">
        <v>555</v>
      </c>
      <c r="L8" s="18" t="s">
        <v>19</v>
      </c>
    </row>
    <row r="9" spans="1:12" ht="28.2" customHeight="1">
      <c r="A9" s="36"/>
      <c r="B9" s="55"/>
      <c r="C9" s="56" t="s">
        <v>558</v>
      </c>
      <c r="D9" s="55" t="s">
        <v>37</v>
      </c>
      <c r="E9" s="56"/>
      <c r="F9" s="37">
        <v>1</v>
      </c>
      <c r="G9" s="38" t="s">
        <v>9</v>
      </c>
      <c r="H9" s="57"/>
      <c r="I9" s="39" t="s">
        <v>554</v>
      </c>
      <c r="J9" s="178" t="s">
        <v>794</v>
      </c>
      <c r="K9" s="41" t="s">
        <v>555</v>
      </c>
      <c r="L9" s="18" t="s">
        <v>19</v>
      </c>
    </row>
    <row r="10" spans="1:12" ht="28.2" customHeight="1">
      <c r="A10" s="36"/>
      <c r="B10" s="55"/>
      <c r="C10" s="56" t="s">
        <v>559</v>
      </c>
      <c r="D10" s="55" t="s">
        <v>38</v>
      </c>
      <c r="E10" s="56"/>
      <c r="F10" s="37">
        <v>1</v>
      </c>
      <c r="G10" s="38" t="s">
        <v>9</v>
      </c>
      <c r="H10" s="57"/>
      <c r="I10" s="39" t="s">
        <v>20</v>
      </c>
      <c r="J10" s="178" t="s">
        <v>794</v>
      </c>
      <c r="K10" s="41" t="s">
        <v>21</v>
      </c>
      <c r="L10" s="18" t="s">
        <v>19</v>
      </c>
    </row>
    <row r="11" spans="1:12" ht="28.2" customHeight="1">
      <c r="A11" s="36"/>
      <c r="B11" s="55"/>
      <c r="C11" s="56" t="s">
        <v>560</v>
      </c>
      <c r="D11" s="55" t="s">
        <v>45</v>
      </c>
      <c r="E11" s="56"/>
      <c r="F11" s="37">
        <v>1</v>
      </c>
      <c r="G11" s="38" t="s">
        <v>9</v>
      </c>
      <c r="H11" s="57"/>
      <c r="I11" s="39" t="s">
        <v>20</v>
      </c>
      <c r="J11" s="178" t="s">
        <v>794</v>
      </c>
      <c r="K11" s="41" t="s">
        <v>21</v>
      </c>
      <c r="L11" s="18" t="s">
        <v>19</v>
      </c>
    </row>
    <row r="12" spans="1:12" ht="28.2" customHeight="1">
      <c r="A12" s="36"/>
      <c r="B12" s="55"/>
      <c r="C12" s="56" t="s">
        <v>561</v>
      </c>
      <c r="D12" s="55" t="s">
        <v>53</v>
      </c>
      <c r="E12" s="56"/>
      <c r="F12" s="37">
        <v>1</v>
      </c>
      <c r="G12" s="38" t="s">
        <v>9</v>
      </c>
      <c r="H12" s="57"/>
      <c r="I12" s="39" t="s">
        <v>20</v>
      </c>
      <c r="J12" s="178" t="s">
        <v>794</v>
      </c>
      <c r="K12" s="41" t="s">
        <v>21</v>
      </c>
      <c r="L12" s="18" t="s">
        <v>19</v>
      </c>
    </row>
    <row r="13" spans="1:12" ht="28.2" customHeight="1">
      <c r="A13" s="36"/>
      <c r="B13" s="55"/>
      <c r="C13" s="56" t="s">
        <v>562</v>
      </c>
      <c r="D13" s="55" t="s">
        <v>57</v>
      </c>
      <c r="E13" s="56"/>
      <c r="F13" s="37">
        <v>1</v>
      </c>
      <c r="G13" s="38" t="s">
        <v>9</v>
      </c>
      <c r="H13" s="57"/>
      <c r="I13" s="39" t="s">
        <v>554</v>
      </c>
      <c r="J13" s="178" t="s">
        <v>794</v>
      </c>
      <c r="K13" s="41" t="s">
        <v>555</v>
      </c>
      <c r="L13" s="18" t="s">
        <v>19</v>
      </c>
    </row>
    <row r="14" spans="1:12" ht="28.2" customHeight="1">
      <c r="A14" s="36"/>
      <c r="B14" s="55"/>
      <c r="C14" s="56" t="s">
        <v>563</v>
      </c>
      <c r="D14" s="55" t="s">
        <v>58</v>
      </c>
      <c r="E14" s="56"/>
      <c r="F14" s="37">
        <v>1</v>
      </c>
      <c r="G14" s="38" t="s">
        <v>9</v>
      </c>
      <c r="H14" s="57"/>
      <c r="I14" s="39" t="s">
        <v>20</v>
      </c>
      <c r="J14" s="178" t="s">
        <v>794</v>
      </c>
      <c r="K14" s="41" t="s">
        <v>21</v>
      </c>
      <c r="L14" s="18" t="s">
        <v>19</v>
      </c>
    </row>
    <row r="15" spans="1:12" ht="28.2" customHeight="1">
      <c r="A15" s="36"/>
      <c r="B15" s="55"/>
      <c r="C15" s="56" t="s">
        <v>564</v>
      </c>
      <c r="D15" s="55" t="s">
        <v>64</v>
      </c>
      <c r="E15" s="56"/>
      <c r="F15" s="37">
        <v>1</v>
      </c>
      <c r="G15" s="38" t="s">
        <v>9</v>
      </c>
      <c r="H15" s="57"/>
      <c r="I15" s="39" t="s">
        <v>20</v>
      </c>
      <c r="J15" s="178" t="s">
        <v>794</v>
      </c>
      <c r="K15" s="41" t="s">
        <v>21</v>
      </c>
      <c r="L15" s="18" t="s">
        <v>19</v>
      </c>
    </row>
    <row r="16" spans="1:12" ht="28.2" customHeight="1">
      <c r="A16" s="36"/>
      <c r="B16" s="55"/>
      <c r="C16" s="56" t="s">
        <v>565</v>
      </c>
      <c r="D16" s="55" t="s">
        <v>74</v>
      </c>
      <c r="E16" s="56"/>
      <c r="F16" s="37">
        <v>1</v>
      </c>
      <c r="G16" s="38" t="s">
        <v>9</v>
      </c>
      <c r="H16" s="57"/>
      <c r="I16" s="39" t="s">
        <v>554</v>
      </c>
      <c r="J16" s="178" t="s">
        <v>794</v>
      </c>
      <c r="K16" s="41" t="s">
        <v>555</v>
      </c>
      <c r="L16" s="18" t="s">
        <v>19</v>
      </c>
    </row>
    <row r="17" spans="1:12" ht="28.2" customHeight="1">
      <c r="A17" s="67"/>
      <c r="B17" s="173"/>
      <c r="C17" s="174" t="s">
        <v>566</v>
      </c>
      <c r="D17" s="173" t="s">
        <v>75</v>
      </c>
      <c r="E17" s="174"/>
      <c r="F17" s="71">
        <v>1</v>
      </c>
      <c r="G17" s="72" t="s">
        <v>9</v>
      </c>
      <c r="H17" s="175"/>
      <c r="I17" s="74" t="s">
        <v>20</v>
      </c>
      <c r="J17" s="194" t="s">
        <v>794</v>
      </c>
      <c r="K17" s="76" t="s">
        <v>21</v>
      </c>
      <c r="L17" s="18" t="s">
        <v>19</v>
      </c>
    </row>
    <row r="18" spans="1:12" ht="28.2" customHeight="1">
      <c r="A18" s="67"/>
      <c r="B18" s="173"/>
      <c r="C18" s="174" t="s">
        <v>567</v>
      </c>
      <c r="D18" s="173" t="s">
        <v>81</v>
      </c>
      <c r="E18" s="174"/>
      <c r="F18" s="71">
        <v>1</v>
      </c>
      <c r="G18" s="72" t="s">
        <v>9</v>
      </c>
      <c r="H18" s="175"/>
      <c r="I18" s="74" t="s">
        <v>20</v>
      </c>
      <c r="J18" s="194" t="s">
        <v>794</v>
      </c>
      <c r="K18" s="76" t="s">
        <v>21</v>
      </c>
      <c r="L18" s="18" t="s">
        <v>19</v>
      </c>
    </row>
    <row r="19" spans="1:12" ht="28.2" customHeight="1">
      <c r="A19" s="67"/>
      <c r="B19" s="173"/>
      <c r="C19" s="174" t="s">
        <v>568</v>
      </c>
      <c r="D19" s="173" t="s">
        <v>87</v>
      </c>
      <c r="E19" s="174"/>
      <c r="F19" s="71">
        <v>1</v>
      </c>
      <c r="G19" s="72" t="s">
        <v>9</v>
      </c>
      <c r="H19" s="175"/>
      <c r="I19" s="74" t="s">
        <v>554</v>
      </c>
      <c r="J19" s="194" t="s">
        <v>787</v>
      </c>
      <c r="K19" s="76" t="s">
        <v>555</v>
      </c>
      <c r="L19" s="18" t="s">
        <v>19</v>
      </c>
    </row>
    <row r="20" spans="1:12" ht="28.2" customHeight="1">
      <c r="A20" s="67"/>
      <c r="B20" s="173"/>
      <c r="C20" s="174" t="s">
        <v>569</v>
      </c>
      <c r="D20" s="173" t="s">
        <v>88</v>
      </c>
      <c r="E20" s="174"/>
      <c r="F20" s="71">
        <v>1</v>
      </c>
      <c r="G20" s="72" t="s">
        <v>9</v>
      </c>
      <c r="H20" s="175"/>
      <c r="I20" s="74" t="s">
        <v>554</v>
      </c>
      <c r="J20" s="194" t="s">
        <v>794</v>
      </c>
      <c r="K20" s="76" t="s">
        <v>555</v>
      </c>
      <c r="L20" s="18" t="s">
        <v>19</v>
      </c>
    </row>
    <row r="21" spans="1:12" ht="28.2" customHeight="1">
      <c r="A21" s="67"/>
      <c r="B21" s="173"/>
      <c r="C21" s="174" t="s">
        <v>570</v>
      </c>
      <c r="D21" s="173" t="s">
        <v>91</v>
      </c>
      <c r="E21" s="174"/>
      <c r="F21" s="71">
        <v>1</v>
      </c>
      <c r="G21" s="72" t="s">
        <v>9</v>
      </c>
      <c r="H21" s="175"/>
      <c r="I21" s="74" t="s">
        <v>554</v>
      </c>
      <c r="J21" s="194" t="s">
        <v>794</v>
      </c>
      <c r="K21" s="76" t="s">
        <v>555</v>
      </c>
      <c r="L21" s="18" t="s">
        <v>19</v>
      </c>
    </row>
    <row r="22" spans="1:12" ht="28.2" customHeight="1" thickBot="1">
      <c r="A22" s="81"/>
      <c r="B22" s="169"/>
      <c r="C22" s="170" t="s">
        <v>571</v>
      </c>
      <c r="D22" s="169" t="s">
        <v>97</v>
      </c>
      <c r="E22" s="170"/>
      <c r="F22" s="85">
        <v>1</v>
      </c>
      <c r="G22" s="86" t="s">
        <v>9</v>
      </c>
      <c r="H22" s="171"/>
      <c r="I22" s="88" t="s">
        <v>554</v>
      </c>
      <c r="J22" s="179" t="s">
        <v>794</v>
      </c>
      <c r="K22" s="90" t="s">
        <v>555</v>
      </c>
      <c r="L22" s="34" t="s">
        <v>19</v>
      </c>
    </row>
    <row r="23" spans="1:12" ht="28.2" customHeight="1">
      <c r="A23" s="92"/>
      <c r="B23" s="166"/>
      <c r="C23" s="167" t="s">
        <v>572</v>
      </c>
      <c r="D23" s="166" t="s">
        <v>102</v>
      </c>
      <c r="E23" s="167"/>
      <c r="F23" s="96">
        <v>1</v>
      </c>
      <c r="G23" s="97" t="s">
        <v>9</v>
      </c>
      <c r="H23" s="152"/>
      <c r="I23" s="99" t="s">
        <v>554</v>
      </c>
      <c r="J23" s="180" t="s">
        <v>794</v>
      </c>
      <c r="K23" s="101" t="s">
        <v>555</v>
      </c>
      <c r="L23" s="48" t="s">
        <v>19</v>
      </c>
    </row>
    <row r="24" spans="1:12" ht="28.2" customHeight="1">
      <c r="A24" s="36"/>
      <c r="B24" s="55"/>
      <c r="C24" s="56"/>
      <c r="D24" s="55"/>
      <c r="E24" s="56"/>
      <c r="F24" s="37"/>
      <c r="G24" s="38"/>
      <c r="H24" s="57"/>
      <c r="I24" s="39"/>
      <c r="J24" s="40"/>
      <c r="K24" s="41"/>
      <c r="L24" s="18"/>
    </row>
    <row r="25" spans="1:12" ht="28.2" customHeight="1">
      <c r="A25" s="36"/>
      <c r="B25" s="55" t="s">
        <v>10</v>
      </c>
      <c r="C25" s="56" t="s">
        <v>11</v>
      </c>
      <c r="D25" s="55"/>
      <c r="E25" s="56"/>
      <c r="F25" s="37">
        <v>1</v>
      </c>
      <c r="G25" s="38" t="s">
        <v>9</v>
      </c>
      <c r="H25" s="57"/>
      <c r="I25" s="39" t="s">
        <v>551</v>
      </c>
      <c r="J25" s="165"/>
      <c r="K25" s="41" t="s">
        <v>552</v>
      </c>
      <c r="L25" s="18"/>
    </row>
    <row r="26" spans="1:12" ht="28.2" customHeight="1">
      <c r="A26" s="36"/>
      <c r="B26" s="55"/>
      <c r="C26" s="56" t="s">
        <v>573</v>
      </c>
      <c r="D26" s="55" t="s">
        <v>104</v>
      </c>
      <c r="E26" s="56"/>
      <c r="F26" s="37">
        <v>1</v>
      </c>
      <c r="G26" s="38" t="s">
        <v>9</v>
      </c>
      <c r="H26" s="57"/>
      <c r="I26" s="39" t="s">
        <v>554</v>
      </c>
      <c r="J26" s="165"/>
      <c r="K26" s="41" t="s">
        <v>555</v>
      </c>
      <c r="L26" s="18" t="s">
        <v>19</v>
      </c>
    </row>
    <row r="27" spans="1:12" ht="28.2" customHeight="1">
      <c r="A27" s="36"/>
      <c r="B27" s="55"/>
      <c r="C27" s="56" t="s">
        <v>574</v>
      </c>
      <c r="D27" s="55" t="s">
        <v>121</v>
      </c>
      <c r="E27" s="56"/>
      <c r="F27" s="37">
        <v>1</v>
      </c>
      <c r="G27" s="38" t="s">
        <v>9</v>
      </c>
      <c r="H27" s="57"/>
      <c r="I27" s="39" t="s">
        <v>554</v>
      </c>
      <c r="J27" s="192"/>
      <c r="K27" s="41" t="s">
        <v>555</v>
      </c>
      <c r="L27" s="18"/>
    </row>
    <row r="28" spans="1:12" ht="28.2" customHeight="1">
      <c r="A28" s="36"/>
      <c r="B28" s="55"/>
      <c r="C28" s="56" t="s">
        <v>575</v>
      </c>
      <c r="D28" s="55" t="s">
        <v>28</v>
      </c>
      <c r="E28" s="56"/>
      <c r="F28" s="37">
        <v>1</v>
      </c>
      <c r="G28" s="38" t="s">
        <v>9</v>
      </c>
      <c r="H28" s="57"/>
      <c r="I28" s="39" t="s">
        <v>554</v>
      </c>
      <c r="J28" s="178" t="s">
        <v>794</v>
      </c>
      <c r="K28" s="41" t="s">
        <v>555</v>
      </c>
      <c r="L28" s="18" t="s">
        <v>19</v>
      </c>
    </row>
    <row r="29" spans="1:12" ht="28.2" customHeight="1">
      <c r="A29" s="36"/>
      <c r="B29" s="55"/>
      <c r="C29" s="56" t="s">
        <v>576</v>
      </c>
      <c r="D29" s="55" t="s">
        <v>37</v>
      </c>
      <c r="E29" s="56"/>
      <c r="F29" s="37">
        <v>1</v>
      </c>
      <c r="G29" s="38" t="s">
        <v>9</v>
      </c>
      <c r="H29" s="57"/>
      <c r="I29" s="39" t="s">
        <v>554</v>
      </c>
      <c r="J29" s="178" t="s">
        <v>794</v>
      </c>
      <c r="K29" s="41" t="s">
        <v>555</v>
      </c>
      <c r="L29" s="18" t="s">
        <v>19</v>
      </c>
    </row>
    <row r="30" spans="1:12" ht="28.2" customHeight="1">
      <c r="A30" s="36"/>
      <c r="B30" s="55"/>
      <c r="C30" s="56" t="s">
        <v>577</v>
      </c>
      <c r="D30" s="55" t="s">
        <v>38</v>
      </c>
      <c r="E30" s="56"/>
      <c r="F30" s="37">
        <v>1</v>
      </c>
      <c r="G30" s="38" t="s">
        <v>9</v>
      </c>
      <c r="H30" s="57"/>
      <c r="I30" s="39" t="s">
        <v>20</v>
      </c>
      <c r="J30" s="178" t="s">
        <v>794</v>
      </c>
      <c r="K30" s="41" t="s">
        <v>21</v>
      </c>
      <c r="L30" s="18" t="s">
        <v>19</v>
      </c>
    </row>
    <row r="31" spans="1:12" ht="28.2" customHeight="1">
      <c r="A31" s="36"/>
      <c r="B31" s="55"/>
      <c r="C31" s="56" t="s">
        <v>578</v>
      </c>
      <c r="D31" s="55" t="s">
        <v>146</v>
      </c>
      <c r="E31" s="56"/>
      <c r="F31" s="37">
        <v>1</v>
      </c>
      <c r="G31" s="38" t="s">
        <v>9</v>
      </c>
      <c r="H31" s="57"/>
      <c r="I31" s="39" t="s">
        <v>20</v>
      </c>
      <c r="J31" s="178" t="s">
        <v>794</v>
      </c>
      <c r="K31" s="41" t="s">
        <v>21</v>
      </c>
      <c r="L31" s="18" t="s">
        <v>19</v>
      </c>
    </row>
    <row r="32" spans="1:12" ht="28.2" customHeight="1">
      <c r="A32" s="36"/>
      <c r="B32" s="55"/>
      <c r="C32" s="56" t="s">
        <v>579</v>
      </c>
      <c r="D32" s="55" t="s">
        <v>53</v>
      </c>
      <c r="E32" s="56"/>
      <c r="F32" s="37">
        <v>1</v>
      </c>
      <c r="G32" s="38" t="s">
        <v>9</v>
      </c>
      <c r="H32" s="57"/>
      <c r="I32" s="39" t="s">
        <v>20</v>
      </c>
      <c r="J32" s="178" t="s">
        <v>787</v>
      </c>
      <c r="K32" s="41" t="s">
        <v>21</v>
      </c>
      <c r="L32" s="18" t="s">
        <v>19</v>
      </c>
    </row>
    <row r="33" spans="1:12" ht="28.2" customHeight="1">
      <c r="A33" s="36"/>
      <c r="B33" s="55"/>
      <c r="C33" s="56" t="s">
        <v>580</v>
      </c>
      <c r="D33" s="55" t="s">
        <v>156</v>
      </c>
      <c r="E33" s="56"/>
      <c r="F33" s="37">
        <v>1</v>
      </c>
      <c r="G33" s="38" t="s">
        <v>9</v>
      </c>
      <c r="H33" s="57"/>
      <c r="I33" s="39" t="s">
        <v>20</v>
      </c>
      <c r="J33" s="178" t="s">
        <v>794</v>
      </c>
      <c r="K33" s="41" t="s">
        <v>21</v>
      </c>
      <c r="L33" s="18"/>
    </row>
    <row r="34" spans="1:12" ht="28.2" customHeight="1">
      <c r="A34" s="36"/>
      <c r="B34" s="55"/>
      <c r="C34" s="56" t="s">
        <v>581</v>
      </c>
      <c r="D34" s="55" t="s">
        <v>57</v>
      </c>
      <c r="E34" s="56"/>
      <c r="F34" s="37">
        <v>1</v>
      </c>
      <c r="G34" s="38" t="s">
        <v>9</v>
      </c>
      <c r="H34" s="57"/>
      <c r="I34" s="39" t="s">
        <v>554</v>
      </c>
      <c r="J34" s="178" t="s">
        <v>794</v>
      </c>
      <c r="K34" s="41" t="s">
        <v>555</v>
      </c>
      <c r="L34" s="18" t="s">
        <v>19</v>
      </c>
    </row>
    <row r="35" spans="1:12" ht="28.2" customHeight="1">
      <c r="A35" s="36"/>
      <c r="B35" s="55"/>
      <c r="C35" s="56" t="s">
        <v>582</v>
      </c>
      <c r="D35" s="55" t="s">
        <v>159</v>
      </c>
      <c r="E35" s="56"/>
      <c r="F35" s="37">
        <v>1</v>
      </c>
      <c r="G35" s="38" t="s">
        <v>9</v>
      </c>
      <c r="H35" s="57"/>
      <c r="I35" s="39" t="s">
        <v>20</v>
      </c>
      <c r="J35" s="178" t="s">
        <v>794</v>
      </c>
      <c r="K35" s="41" t="s">
        <v>21</v>
      </c>
      <c r="L35" s="18" t="s">
        <v>19</v>
      </c>
    </row>
    <row r="36" spans="1:12" ht="28.2" customHeight="1">
      <c r="A36" s="36"/>
      <c r="B36" s="55"/>
      <c r="C36" s="56" t="s">
        <v>583</v>
      </c>
      <c r="D36" s="55" t="s">
        <v>162</v>
      </c>
      <c r="E36" s="56"/>
      <c r="F36" s="37">
        <v>1</v>
      </c>
      <c r="G36" s="38" t="s">
        <v>9</v>
      </c>
      <c r="H36" s="57"/>
      <c r="I36" s="39" t="s">
        <v>20</v>
      </c>
      <c r="J36" s="178" t="s">
        <v>794</v>
      </c>
      <c r="K36" s="41" t="s">
        <v>21</v>
      </c>
      <c r="L36" s="18" t="s">
        <v>19</v>
      </c>
    </row>
    <row r="37" spans="1:12" ht="28.2" customHeight="1">
      <c r="A37" s="36"/>
      <c r="B37" s="55"/>
      <c r="C37" s="56" t="s">
        <v>584</v>
      </c>
      <c r="D37" s="55" t="s">
        <v>74</v>
      </c>
      <c r="E37" s="56"/>
      <c r="F37" s="37">
        <v>1</v>
      </c>
      <c r="G37" s="38" t="s">
        <v>9</v>
      </c>
      <c r="H37" s="57"/>
      <c r="I37" s="39" t="s">
        <v>554</v>
      </c>
      <c r="J37" s="178" t="s">
        <v>794</v>
      </c>
      <c r="K37" s="41" t="s">
        <v>555</v>
      </c>
      <c r="L37" s="18" t="s">
        <v>19</v>
      </c>
    </row>
    <row r="38" spans="1:12" ht="28.2" customHeight="1">
      <c r="A38" s="36"/>
      <c r="B38" s="55"/>
      <c r="C38" s="56" t="s">
        <v>585</v>
      </c>
      <c r="D38" s="55" t="s">
        <v>166</v>
      </c>
      <c r="E38" s="56"/>
      <c r="F38" s="37">
        <v>1</v>
      </c>
      <c r="G38" s="38" t="s">
        <v>9</v>
      </c>
      <c r="H38" s="57"/>
      <c r="I38" s="39" t="s">
        <v>20</v>
      </c>
      <c r="J38" s="178" t="s">
        <v>794</v>
      </c>
      <c r="K38" s="41" t="s">
        <v>21</v>
      </c>
      <c r="L38" s="18" t="s">
        <v>19</v>
      </c>
    </row>
    <row r="39" spans="1:12" ht="28.2" customHeight="1">
      <c r="A39" s="36"/>
      <c r="B39" s="55"/>
      <c r="C39" s="56" t="s">
        <v>586</v>
      </c>
      <c r="D39" s="55" t="s">
        <v>175</v>
      </c>
      <c r="E39" s="56"/>
      <c r="F39" s="37">
        <v>1</v>
      </c>
      <c r="G39" s="38" t="s">
        <v>9</v>
      </c>
      <c r="H39" s="57"/>
      <c r="I39" s="39" t="s">
        <v>20</v>
      </c>
      <c r="J39" s="178" t="s">
        <v>794</v>
      </c>
      <c r="K39" s="41" t="s">
        <v>21</v>
      </c>
      <c r="L39" s="18" t="s">
        <v>19</v>
      </c>
    </row>
    <row r="40" spans="1:12" ht="28.2" customHeight="1">
      <c r="A40" s="36"/>
      <c r="B40" s="55"/>
      <c r="C40" s="56" t="s">
        <v>587</v>
      </c>
      <c r="D40" s="55" t="s">
        <v>180</v>
      </c>
      <c r="E40" s="56"/>
      <c r="F40" s="37">
        <v>1</v>
      </c>
      <c r="G40" s="38" t="s">
        <v>9</v>
      </c>
      <c r="H40" s="57"/>
      <c r="I40" s="39" t="s">
        <v>20</v>
      </c>
      <c r="J40" s="178" t="s">
        <v>794</v>
      </c>
      <c r="K40" s="41" t="s">
        <v>21</v>
      </c>
      <c r="L40" s="18"/>
    </row>
    <row r="41" spans="1:12" ht="28.2" customHeight="1">
      <c r="A41" s="67"/>
      <c r="B41" s="173"/>
      <c r="C41" s="174" t="s">
        <v>588</v>
      </c>
      <c r="D41" s="173" t="s">
        <v>181</v>
      </c>
      <c r="E41" s="174"/>
      <c r="F41" s="71">
        <v>1</v>
      </c>
      <c r="G41" s="72" t="s">
        <v>9</v>
      </c>
      <c r="H41" s="175"/>
      <c r="I41" s="74" t="s">
        <v>20</v>
      </c>
      <c r="J41" s="178" t="s">
        <v>794</v>
      </c>
      <c r="K41" s="76" t="s">
        <v>21</v>
      </c>
      <c r="L41" s="18" t="s">
        <v>19</v>
      </c>
    </row>
    <row r="42" spans="1:12" ht="28.2" customHeight="1" thickBot="1">
      <c r="A42" s="81"/>
      <c r="B42" s="169"/>
      <c r="C42" s="170" t="s">
        <v>589</v>
      </c>
      <c r="D42" s="169" t="s">
        <v>199</v>
      </c>
      <c r="E42" s="170"/>
      <c r="F42" s="85">
        <v>1</v>
      </c>
      <c r="G42" s="86" t="s">
        <v>9</v>
      </c>
      <c r="H42" s="171"/>
      <c r="I42" s="88" t="s">
        <v>20</v>
      </c>
      <c r="J42" s="179" t="s">
        <v>787</v>
      </c>
      <c r="K42" s="90" t="s">
        <v>21</v>
      </c>
      <c r="L42" s="34" t="s">
        <v>19</v>
      </c>
    </row>
    <row r="43" spans="1:12" ht="28.2" customHeight="1">
      <c r="A43" s="92"/>
      <c r="B43" s="166"/>
      <c r="C43" s="167" t="s">
        <v>590</v>
      </c>
      <c r="D43" s="166" t="s">
        <v>203</v>
      </c>
      <c r="E43" s="167"/>
      <c r="F43" s="96">
        <v>1</v>
      </c>
      <c r="G43" s="97" t="s">
        <v>9</v>
      </c>
      <c r="H43" s="152"/>
      <c r="I43" s="99" t="s">
        <v>554</v>
      </c>
      <c r="J43" s="168"/>
      <c r="K43" s="101" t="s">
        <v>555</v>
      </c>
      <c r="L43" s="48" t="s">
        <v>19</v>
      </c>
    </row>
    <row r="44" spans="1:12" ht="28.2" customHeight="1">
      <c r="A44" s="36"/>
      <c r="B44" s="55"/>
      <c r="C44" s="56" t="s">
        <v>591</v>
      </c>
      <c r="D44" s="55" t="s">
        <v>210</v>
      </c>
      <c r="E44" s="56"/>
      <c r="F44" s="37">
        <v>1</v>
      </c>
      <c r="G44" s="38" t="s">
        <v>9</v>
      </c>
      <c r="H44" s="57"/>
      <c r="I44" s="39" t="s">
        <v>554</v>
      </c>
      <c r="J44" s="165"/>
      <c r="K44" s="41" t="s">
        <v>555</v>
      </c>
      <c r="L44" s="18" t="s">
        <v>19</v>
      </c>
    </row>
    <row r="45" spans="1:12" ht="28.2" customHeight="1">
      <c r="A45" s="36"/>
      <c r="B45" s="55"/>
      <c r="C45" s="56" t="s">
        <v>592</v>
      </c>
      <c r="D45" s="55" t="s">
        <v>215</v>
      </c>
      <c r="E45" s="56"/>
      <c r="F45" s="37">
        <v>1</v>
      </c>
      <c r="G45" s="38" t="s">
        <v>9</v>
      </c>
      <c r="H45" s="57"/>
      <c r="I45" s="39" t="s">
        <v>554</v>
      </c>
      <c r="J45" s="192"/>
      <c r="K45" s="41" t="s">
        <v>555</v>
      </c>
      <c r="L45" s="18"/>
    </row>
    <row r="46" spans="1:12" ht="28.2" customHeight="1">
      <c r="A46" s="36"/>
      <c r="B46" s="55"/>
      <c r="C46" s="56" t="s">
        <v>593</v>
      </c>
      <c r="D46" s="55" t="s">
        <v>216</v>
      </c>
      <c r="E46" s="56"/>
      <c r="F46" s="37">
        <v>1</v>
      </c>
      <c r="G46" s="38" t="s">
        <v>9</v>
      </c>
      <c r="H46" s="57"/>
      <c r="I46" s="39" t="s">
        <v>20</v>
      </c>
      <c r="J46" s="192"/>
      <c r="K46" s="41" t="s">
        <v>21</v>
      </c>
      <c r="L46" s="18"/>
    </row>
    <row r="47" spans="1:12" ht="28.2" customHeight="1">
      <c r="A47" s="36"/>
      <c r="B47" s="55"/>
      <c r="C47" s="56" t="s">
        <v>594</v>
      </c>
      <c r="D47" s="55" t="s">
        <v>223</v>
      </c>
      <c r="E47" s="56"/>
      <c r="F47" s="37">
        <v>1</v>
      </c>
      <c r="G47" s="38" t="s">
        <v>9</v>
      </c>
      <c r="H47" s="57"/>
      <c r="I47" s="39" t="s">
        <v>20</v>
      </c>
      <c r="J47" s="192"/>
      <c r="K47" s="41" t="s">
        <v>21</v>
      </c>
      <c r="L47" s="18"/>
    </row>
    <row r="48" spans="1:12" ht="28.2" customHeight="1">
      <c r="A48" s="36"/>
      <c r="B48" s="55"/>
      <c r="C48" s="56" t="s">
        <v>595</v>
      </c>
      <c r="D48" s="55" t="s">
        <v>236</v>
      </c>
      <c r="E48" s="56"/>
      <c r="F48" s="37">
        <v>1</v>
      </c>
      <c r="G48" s="38" t="s">
        <v>9</v>
      </c>
      <c r="H48" s="57"/>
      <c r="I48" s="39" t="s">
        <v>20</v>
      </c>
      <c r="J48" s="192"/>
      <c r="K48" s="41" t="s">
        <v>21</v>
      </c>
      <c r="L48" s="18"/>
    </row>
    <row r="49" spans="1:12" ht="28.2" customHeight="1">
      <c r="A49" s="36"/>
      <c r="B49" s="55"/>
      <c r="C49" s="56" t="s">
        <v>596</v>
      </c>
      <c r="D49" s="55" t="s">
        <v>252</v>
      </c>
      <c r="E49" s="56"/>
      <c r="F49" s="37">
        <v>1</v>
      </c>
      <c r="G49" s="38" t="s">
        <v>9</v>
      </c>
      <c r="H49" s="57"/>
      <c r="I49" s="39" t="s">
        <v>20</v>
      </c>
      <c r="J49" s="192"/>
      <c r="K49" s="41" t="s">
        <v>21</v>
      </c>
      <c r="L49" s="18"/>
    </row>
    <row r="50" spans="1:12" ht="28.2" customHeight="1">
      <c r="A50" s="36"/>
      <c r="B50" s="55"/>
      <c r="C50" s="56" t="s">
        <v>597</v>
      </c>
      <c r="D50" s="55" t="s">
        <v>257</v>
      </c>
      <c r="E50" s="56"/>
      <c r="F50" s="37">
        <v>1</v>
      </c>
      <c r="G50" s="38" t="s">
        <v>9</v>
      </c>
      <c r="H50" s="57"/>
      <c r="I50" s="39" t="s">
        <v>20</v>
      </c>
      <c r="J50" s="192"/>
      <c r="K50" s="41" t="s">
        <v>21</v>
      </c>
      <c r="L50" s="18"/>
    </row>
    <row r="51" spans="1:12" ht="28.2" customHeight="1">
      <c r="A51" s="36"/>
      <c r="B51" s="55"/>
      <c r="C51" s="56" t="s">
        <v>598</v>
      </c>
      <c r="D51" s="55" t="s">
        <v>264</v>
      </c>
      <c r="E51" s="56"/>
      <c r="F51" s="37">
        <v>1</v>
      </c>
      <c r="G51" s="38" t="s">
        <v>9</v>
      </c>
      <c r="H51" s="57"/>
      <c r="I51" s="39" t="s">
        <v>20</v>
      </c>
      <c r="J51" s="178" t="s">
        <v>794</v>
      </c>
      <c r="K51" s="41" t="s">
        <v>21</v>
      </c>
      <c r="L51" s="18" t="s">
        <v>19</v>
      </c>
    </row>
    <row r="52" spans="1:12" ht="28.2" customHeight="1">
      <c r="A52" s="36"/>
      <c r="B52" s="55"/>
      <c r="C52" s="56" t="s">
        <v>599</v>
      </c>
      <c r="D52" s="55" t="s">
        <v>87</v>
      </c>
      <c r="E52" s="56"/>
      <c r="F52" s="37">
        <v>1</v>
      </c>
      <c r="G52" s="38" t="s">
        <v>9</v>
      </c>
      <c r="H52" s="57"/>
      <c r="I52" s="39" t="s">
        <v>554</v>
      </c>
      <c r="J52" s="178" t="s">
        <v>794</v>
      </c>
      <c r="K52" s="41" t="s">
        <v>555</v>
      </c>
      <c r="L52" s="18" t="s">
        <v>19</v>
      </c>
    </row>
    <row r="53" spans="1:12" ht="28.2" customHeight="1">
      <c r="A53" s="36"/>
      <c r="B53" s="55"/>
      <c r="C53" s="56" t="s">
        <v>600</v>
      </c>
      <c r="D53" s="55" t="s">
        <v>88</v>
      </c>
      <c r="E53" s="56"/>
      <c r="F53" s="37">
        <v>1</v>
      </c>
      <c r="G53" s="38" t="s">
        <v>9</v>
      </c>
      <c r="H53" s="57"/>
      <c r="I53" s="39" t="s">
        <v>554</v>
      </c>
      <c r="J53" s="178" t="s">
        <v>794</v>
      </c>
      <c r="K53" s="41" t="s">
        <v>555</v>
      </c>
      <c r="L53" s="18" t="s">
        <v>19</v>
      </c>
    </row>
    <row r="54" spans="1:12" ht="28.2" customHeight="1">
      <c r="A54" s="36"/>
      <c r="B54" s="55"/>
      <c r="C54" s="56" t="s">
        <v>601</v>
      </c>
      <c r="D54" s="55" t="s">
        <v>91</v>
      </c>
      <c r="E54" s="56"/>
      <c r="F54" s="37">
        <v>1</v>
      </c>
      <c r="G54" s="38" t="s">
        <v>9</v>
      </c>
      <c r="H54" s="57"/>
      <c r="I54" s="39" t="s">
        <v>554</v>
      </c>
      <c r="J54" s="178" t="s">
        <v>794</v>
      </c>
      <c r="K54" s="41" t="s">
        <v>555</v>
      </c>
      <c r="L54" s="18" t="s">
        <v>19</v>
      </c>
    </row>
    <row r="55" spans="1:12" ht="28.2" customHeight="1">
      <c r="A55" s="36"/>
      <c r="B55" s="55"/>
      <c r="C55" s="56" t="s">
        <v>602</v>
      </c>
      <c r="D55" s="55" t="s">
        <v>102</v>
      </c>
      <c r="E55" s="56"/>
      <c r="F55" s="37">
        <v>1</v>
      </c>
      <c r="G55" s="38" t="s">
        <v>9</v>
      </c>
      <c r="H55" s="57"/>
      <c r="I55" s="39" t="s">
        <v>554</v>
      </c>
      <c r="J55" s="178" t="s">
        <v>794</v>
      </c>
      <c r="K55" s="41" t="s">
        <v>555</v>
      </c>
      <c r="L55" s="18" t="s">
        <v>19</v>
      </c>
    </row>
    <row r="56" spans="1:12" ht="28.2" customHeight="1">
      <c r="A56" s="36"/>
      <c r="B56" s="55"/>
      <c r="C56" s="56"/>
      <c r="D56" s="55"/>
      <c r="E56" s="56"/>
      <c r="F56" s="37"/>
      <c r="G56" s="38"/>
      <c r="H56" s="57"/>
      <c r="I56" s="39"/>
      <c r="J56" s="40"/>
      <c r="K56" s="41"/>
      <c r="L56" s="18"/>
    </row>
    <row r="57" spans="1:12" ht="28.2" customHeight="1">
      <c r="A57" s="36"/>
      <c r="B57" s="55" t="s">
        <v>12</v>
      </c>
      <c r="C57" s="56" t="s">
        <v>13</v>
      </c>
      <c r="D57" s="55"/>
      <c r="E57" s="56"/>
      <c r="F57" s="37">
        <v>1</v>
      </c>
      <c r="G57" s="38" t="s">
        <v>9</v>
      </c>
      <c r="H57" s="57"/>
      <c r="I57" s="39" t="s">
        <v>551</v>
      </c>
      <c r="J57" s="165"/>
      <c r="K57" s="41" t="s">
        <v>552</v>
      </c>
      <c r="L57" s="18" t="s">
        <v>19</v>
      </c>
    </row>
    <row r="58" spans="1:12" ht="28.2" customHeight="1">
      <c r="A58" s="36"/>
      <c r="B58" s="55"/>
      <c r="C58" s="56" t="s">
        <v>603</v>
      </c>
      <c r="D58" s="55" t="s">
        <v>24</v>
      </c>
      <c r="E58" s="56"/>
      <c r="F58" s="37">
        <v>1</v>
      </c>
      <c r="G58" s="38" t="s">
        <v>9</v>
      </c>
      <c r="H58" s="57"/>
      <c r="I58" s="39" t="s">
        <v>554</v>
      </c>
      <c r="J58" s="165"/>
      <c r="K58" s="41" t="s">
        <v>555</v>
      </c>
      <c r="L58" s="18" t="s">
        <v>19</v>
      </c>
    </row>
    <row r="59" spans="1:12" ht="28.2" customHeight="1">
      <c r="A59" s="36"/>
      <c r="B59" s="55"/>
      <c r="C59" s="56" t="s">
        <v>604</v>
      </c>
      <c r="D59" s="55" t="s">
        <v>27</v>
      </c>
      <c r="E59" s="56"/>
      <c r="F59" s="37">
        <v>1</v>
      </c>
      <c r="G59" s="38" t="s">
        <v>9</v>
      </c>
      <c r="H59" s="57"/>
      <c r="I59" s="39" t="s">
        <v>554</v>
      </c>
      <c r="J59" s="165"/>
      <c r="K59" s="41" t="s">
        <v>555</v>
      </c>
      <c r="L59" s="18" t="s">
        <v>19</v>
      </c>
    </row>
    <row r="60" spans="1:12" ht="28.2" customHeight="1">
      <c r="A60" s="67"/>
      <c r="B60" s="173"/>
      <c r="C60" s="174" t="s">
        <v>605</v>
      </c>
      <c r="D60" s="173" t="s">
        <v>28</v>
      </c>
      <c r="E60" s="174"/>
      <c r="F60" s="71">
        <v>1</v>
      </c>
      <c r="G60" s="72" t="s">
        <v>9</v>
      </c>
      <c r="H60" s="175"/>
      <c r="I60" s="74" t="s">
        <v>554</v>
      </c>
      <c r="J60" s="176"/>
      <c r="K60" s="76" t="s">
        <v>555</v>
      </c>
      <c r="L60" s="18" t="s">
        <v>19</v>
      </c>
    </row>
    <row r="61" spans="1:12" ht="28.2" customHeight="1">
      <c r="A61" s="67"/>
      <c r="B61" s="173"/>
      <c r="C61" s="174" t="s">
        <v>606</v>
      </c>
      <c r="D61" s="173" t="s">
        <v>37</v>
      </c>
      <c r="E61" s="174"/>
      <c r="F61" s="71">
        <v>1</v>
      </c>
      <c r="G61" s="72" t="s">
        <v>9</v>
      </c>
      <c r="H61" s="175"/>
      <c r="I61" s="74" t="s">
        <v>554</v>
      </c>
      <c r="J61" s="176"/>
      <c r="K61" s="76" t="s">
        <v>555</v>
      </c>
      <c r="L61" s="18" t="s">
        <v>19</v>
      </c>
    </row>
    <row r="62" spans="1:12" ht="28.2" customHeight="1" thickBot="1">
      <c r="A62" s="81"/>
      <c r="B62" s="169"/>
      <c r="C62" s="170" t="s">
        <v>607</v>
      </c>
      <c r="D62" s="169" t="s">
        <v>45</v>
      </c>
      <c r="E62" s="170"/>
      <c r="F62" s="85">
        <v>1</v>
      </c>
      <c r="G62" s="86" t="s">
        <v>9</v>
      </c>
      <c r="H62" s="171"/>
      <c r="I62" s="88" t="s">
        <v>20</v>
      </c>
      <c r="J62" s="172"/>
      <c r="K62" s="90" t="s">
        <v>21</v>
      </c>
      <c r="L62" s="34" t="s">
        <v>19</v>
      </c>
    </row>
    <row r="63" spans="1:12" ht="28.2" customHeight="1">
      <c r="A63" s="92"/>
      <c r="B63" s="166"/>
      <c r="C63" s="167" t="s">
        <v>608</v>
      </c>
      <c r="D63" s="166" t="s">
        <v>53</v>
      </c>
      <c r="E63" s="167"/>
      <c r="F63" s="96">
        <v>1</v>
      </c>
      <c r="G63" s="97" t="s">
        <v>9</v>
      </c>
      <c r="H63" s="152"/>
      <c r="I63" s="99" t="s">
        <v>20</v>
      </c>
      <c r="J63" s="168"/>
      <c r="K63" s="101" t="s">
        <v>21</v>
      </c>
      <c r="L63" s="48" t="s">
        <v>19</v>
      </c>
    </row>
    <row r="64" spans="1:12" ht="28.2" customHeight="1">
      <c r="A64" s="36"/>
      <c r="B64" s="55"/>
      <c r="C64" s="56" t="s">
        <v>609</v>
      </c>
      <c r="D64" s="55" t="s">
        <v>354</v>
      </c>
      <c r="E64" s="56"/>
      <c r="F64" s="37">
        <v>1</v>
      </c>
      <c r="G64" s="38" t="s">
        <v>9</v>
      </c>
      <c r="H64" s="57"/>
      <c r="I64" s="39" t="s">
        <v>20</v>
      </c>
      <c r="J64" s="178" t="s">
        <v>787</v>
      </c>
      <c r="K64" s="41" t="s">
        <v>21</v>
      </c>
      <c r="L64" s="18" t="s">
        <v>19</v>
      </c>
    </row>
    <row r="65" spans="1:12" ht="28.2" customHeight="1">
      <c r="A65" s="36"/>
      <c r="B65" s="55"/>
      <c r="C65" s="56" t="s">
        <v>610</v>
      </c>
      <c r="D65" s="55" t="s">
        <v>57</v>
      </c>
      <c r="E65" s="56"/>
      <c r="F65" s="37">
        <v>1</v>
      </c>
      <c r="G65" s="38" t="s">
        <v>9</v>
      </c>
      <c r="H65" s="57"/>
      <c r="I65" s="39" t="s">
        <v>554</v>
      </c>
      <c r="J65" s="165"/>
      <c r="K65" s="41" t="s">
        <v>555</v>
      </c>
      <c r="L65" s="18" t="s">
        <v>19</v>
      </c>
    </row>
    <row r="66" spans="1:12" ht="28.2" customHeight="1">
      <c r="A66" s="36"/>
      <c r="B66" s="55"/>
      <c r="C66" s="56" t="s">
        <v>611</v>
      </c>
      <c r="D66" s="55" t="s">
        <v>358</v>
      </c>
      <c r="E66" s="56"/>
      <c r="F66" s="37">
        <v>1</v>
      </c>
      <c r="G66" s="38" t="s">
        <v>9</v>
      </c>
      <c r="H66" s="57"/>
      <c r="I66" s="39" t="s">
        <v>20</v>
      </c>
      <c r="J66" s="165"/>
      <c r="K66" s="41" t="s">
        <v>21</v>
      </c>
      <c r="L66" s="18" t="s">
        <v>19</v>
      </c>
    </row>
    <row r="67" spans="1:12" ht="28.2" customHeight="1">
      <c r="A67" s="36"/>
      <c r="B67" s="55"/>
      <c r="C67" s="56" t="s">
        <v>612</v>
      </c>
      <c r="D67" s="55" t="s">
        <v>360</v>
      </c>
      <c r="E67" s="56"/>
      <c r="F67" s="37">
        <v>1</v>
      </c>
      <c r="G67" s="38" t="s">
        <v>9</v>
      </c>
      <c r="H67" s="57"/>
      <c r="I67" s="39" t="s">
        <v>20</v>
      </c>
      <c r="J67" s="165"/>
      <c r="K67" s="41" t="s">
        <v>21</v>
      </c>
      <c r="L67" s="18" t="s">
        <v>19</v>
      </c>
    </row>
    <row r="68" spans="1:12" ht="28.2" customHeight="1">
      <c r="A68" s="36"/>
      <c r="B68" s="55"/>
      <c r="C68" s="56" t="s">
        <v>613</v>
      </c>
      <c r="D68" s="55" t="s">
        <v>74</v>
      </c>
      <c r="E68" s="56"/>
      <c r="F68" s="37">
        <v>1</v>
      </c>
      <c r="G68" s="38" t="s">
        <v>9</v>
      </c>
      <c r="H68" s="57"/>
      <c r="I68" s="39" t="s">
        <v>554</v>
      </c>
      <c r="J68" s="165"/>
      <c r="K68" s="41" t="s">
        <v>555</v>
      </c>
      <c r="L68" s="18" t="s">
        <v>19</v>
      </c>
    </row>
    <row r="69" spans="1:12" ht="28.2" customHeight="1">
      <c r="A69" s="36"/>
      <c r="B69" s="55"/>
      <c r="C69" s="56" t="s">
        <v>614</v>
      </c>
      <c r="D69" s="55" t="s">
        <v>363</v>
      </c>
      <c r="E69" s="56"/>
      <c r="F69" s="37">
        <v>1</v>
      </c>
      <c r="G69" s="38" t="s">
        <v>9</v>
      </c>
      <c r="H69" s="57"/>
      <c r="I69" s="39" t="s">
        <v>20</v>
      </c>
      <c r="J69" s="165"/>
      <c r="K69" s="41" t="s">
        <v>21</v>
      </c>
      <c r="L69" s="18" t="s">
        <v>19</v>
      </c>
    </row>
    <row r="70" spans="1:12" ht="28.2" customHeight="1">
      <c r="A70" s="36"/>
      <c r="B70" s="55"/>
      <c r="C70" s="56" t="s">
        <v>615</v>
      </c>
      <c r="D70" s="55" t="s">
        <v>367</v>
      </c>
      <c r="E70" s="56"/>
      <c r="F70" s="37">
        <v>1</v>
      </c>
      <c r="G70" s="38" t="s">
        <v>9</v>
      </c>
      <c r="H70" s="57"/>
      <c r="I70" s="39" t="s">
        <v>20</v>
      </c>
      <c r="J70" s="165"/>
      <c r="K70" s="41" t="s">
        <v>21</v>
      </c>
      <c r="L70" s="18" t="s">
        <v>19</v>
      </c>
    </row>
    <row r="71" spans="1:12" ht="28.2" customHeight="1">
      <c r="A71" s="36"/>
      <c r="B71" s="55"/>
      <c r="C71" s="56" t="s">
        <v>616</v>
      </c>
      <c r="D71" s="55" t="s">
        <v>370</v>
      </c>
      <c r="E71" s="56"/>
      <c r="F71" s="37">
        <v>1</v>
      </c>
      <c r="G71" s="38" t="s">
        <v>9</v>
      </c>
      <c r="H71" s="57"/>
      <c r="I71" s="39" t="s">
        <v>20</v>
      </c>
      <c r="J71" s="165">
        <f t="shared" ref="J71" si="0">H71</f>
        <v>0</v>
      </c>
      <c r="K71" s="41" t="s">
        <v>21</v>
      </c>
      <c r="L71" s="18" t="s">
        <v>19</v>
      </c>
    </row>
    <row r="72" spans="1:12" ht="28.2" customHeight="1">
      <c r="A72" s="36"/>
      <c r="B72" s="55"/>
      <c r="C72" s="56" t="s">
        <v>617</v>
      </c>
      <c r="D72" s="55" t="s">
        <v>210</v>
      </c>
      <c r="E72" s="56"/>
      <c r="F72" s="37">
        <v>1</v>
      </c>
      <c r="G72" s="38" t="s">
        <v>9</v>
      </c>
      <c r="H72" s="57"/>
      <c r="I72" s="39" t="s">
        <v>554</v>
      </c>
      <c r="J72" s="165"/>
      <c r="K72" s="41" t="s">
        <v>555</v>
      </c>
      <c r="L72" s="18" t="s">
        <v>19</v>
      </c>
    </row>
    <row r="73" spans="1:12" ht="28.2" customHeight="1">
      <c r="A73" s="36"/>
      <c r="B73" s="55"/>
      <c r="C73" s="56" t="s">
        <v>618</v>
      </c>
      <c r="D73" s="55" t="s">
        <v>215</v>
      </c>
      <c r="E73" s="56"/>
      <c r="F73" s="37">
        <v>1</v>
      </c>
      <c r="G73" s="38" t="s">
        <v>9</v>
      </c>
      <c r="H73" s="57"/>
      <c r="I73" s="39" t="s">
        <v>554</v>
      </c>
      <c r="J73" s="165"/>
      <c r="K73" s="41" t="s">
        <v>555</v>
      </c>
      <c r="L73" s="18" t="s">
        <v>19</v>
      </c>
    </row>
    <row r="74" spans="1:12" ht="28.2" customHeight="1">
      <c r="A74" s="36"/>
      <c r="B74" s="55"/>
      <c r="C74" s="56" t="s">
        <v>619</v>
      </c>
      <c r="D74" s="55" t="s">
        <v>87</v>
      </c>
      <c r="E74" s="56"/>
      <c r="F74" s="37">
        <v>1</v>
      </c>
      <c r="G74" s="38" t="s">
        <v>9</v>
      </c>
      <c r="H74" s="57"/>
      <c r="I74" s="39" t="s">
        <v>554</v>
      </c>
      <c r="J74" s="165"/>
      <c r="K74" s="41" t="s">
        <v>555</v>
      </c>
      <c r="L74" s="18" t="s">
        <v>19</v>
      </c>
    </row>
    <row r="75" spans="1:12" ht="28.2" customHeight="1">
      <c r="A75" s="36"/>
      <c r="B75" s="55"/>
      <c r="C75" s="56" t="s">
        <v>620</v>
      </c>
      <c r="D75" s="55" t="s">
        <v>88</v>
      </c>
      <c r="E75" s="56"/>
      <c r="F75" s="37">
        <v>1</v>
      </c>
      <c r="G75" s="38" t="s">
        <v>9</v>
      </c>
      <c r="H75" s="57"/>
      <c r="I75" s="39" t="s">
        <v>554</v>
      </c>
      <c r="J75" s="165"/>
      <c r="K75" s="41" t="s">
        <v>555</v>
      </c>
      <c r="L75" s="18" t="s">
        <v>19</v>
      </c>
    </row>
    <row r="76" spans="1:12" ht="28.2" customHeight="1">
      <c r="A76" s="36"/>
      <c r="B76" s="55"/>
      <c r="C76" s="56" t="s">
        <v>621</v>
      </c>
      <c r="D76" s="55" t="s">
        <v>91</v>
      </c>
      <c r="E76" s="56"/>
      <c r="F76" s="37">
        <v>1</v>
      </c>
      <c r="G76" s="38" t="s">
        <v>9</v>
      </c>
      <c r="H76" s="57"/>
      <c r="I76" s="39" t="s">
        <v>554</v>
      </c>
      <c r="J76" s="165"/>
      <c r="K76" s="41" t="s">
        <v>555</v>
      </c>
      <c r="L76" s="18" t="s">
        <v>19</v>
      </c>
    </row>
    <row r="77" spans="1:12" ht="28.2" customHeight="1">
      <c r="A77" s="36"/>
      <c r="B77" s="55"/>
      <c r="C77" s="56" t="s">
        <v>622</v>
      </c>
      <c r="D77" s="55" t="s">
        <v>102</v>
      </c>
      <c r="E77" s="56"/>
      <c r="F77" s="37">
        <v>1</v>
      </c>
      <c r="G77" s="38" t="s">
        <v>9</v>
      </c>
      <c r="H77" s="57"/>
      <c r="I77" s="39" t="s">
        <v>554</v>
      </c>
      <c r="J77" s="193" t="s">
        <v>794</v>
      </c>
      <c r="K77" s="41" t="s">
        <v>555</v>
      </c>
      <c r="L77" s="18"/>
    </row>
    <row r="78" spans="1:12" ht="28.2" customHeight="1">
      <c r="A78" s="36"/>
      <c r="B78" s="55"/>
      <c r="C78" s="56"/>
      <c r="D78" s="55"/>
      <c r="E78" s="56"/>
      <c r="F78" s="37"/>
      <c r="G78" s="38"/>
      <c r="H78" s="57"/>
      <c r="I78" s="39"/>
      <c r="J78" s="40"/>
      <c r="K78" s="41"/>
      <c r="L78" s="18"/>
    </row>
    <row r="79" spans="1:12" ht="28.2" customHeight="1">
      <c r="A79" s="36"/>
      <c r="B79" s="55" t="s">
        <v>14</v>
      </c>
      <c r="C79" s="56" t="s">
        <v>15</v>
      </c>
      <c r="D79" s="55"/>
      <c r="E79" s="56"/>
      <c r="F79" s="37">
        <v>1</v>
      </c>
      <c r="G79" s="38" t="s">
        <v>9</v>
      </c>
      <c r="H79" s="57"/>
      <c r="I79" s="39" t="s">
        <v>551</v>
      </c>
      <c r="J79" s="165"/>
      <c r="K79" s="41" t="s">
        <v>552</v>
      </c>
      <c r="L79" s="18" t="s">
        <v>19</v>
      </c>
    </row>
    <row r="80" spans="1:12" ht="28.2" customHeight="1">
      <c r="A80" s="67"/>
      <c r="B80" s="173"/>
      <c r="C80" s="174" t="s">
        <v>623</v>
      </c>
      <c r="D80" s="173" t="s">
        <v>24</v>
      </c>
      <c r="E80" s="174"/>
      <c r="F80" s="71">
        <v>1</v>
      </c>
      <c r="G80" s="72" t="s">
        <v>9</v>
      </c>
      <c r="H80" s="175"/>
      <c r="I80" s="74" t="s">
        <v>554</v>
      </c>
      <c r="J80" s="176"/>
      <c r="K80" s="76" t="s">
        <v>555</v>
      </c>
      <c r="L80" s="18" t="s">
        <v>19</v>
      </c>
    </row>
    <row r="81" spans="1:12" ht="28.2" customHeight="1">
      <c r="A81" s="67"/>
      <c r="B81" s="173"/>
      <c r="C81" s="174" t="s">
        <v>624</v>
      </c>
      <c r="D81" s="173" t="s">
        <v>27</v>
      </c>
      <c r="E81" s="174"/>
      <c r="F81" s="71">
        <v>1</v>
      </c>
      <c r="G81" s="72" t="s">
        <v>9</v>
      </c>
      <c r="H81" s="175"/>
      <c r="I81" s="74" t="s">
        <v>554</v>
      </c>
      <c r="J81" s="176"/>
      <c r="K81" s="76" t="s">
        <v>555</v>
      </c>
      <c r="L81" s="18" t="s">
        <v>19</v>
      </c>
    </row>
    <row r="82" spans="1:12" ht="28.2" customHeight="1" thickBot="1">
      <c r="A82" s="81"/>
      <c r="B82" s="169"/>
      <c r="C82" s="170" t="s">
        <v>625</v>
      </c>
      <c r="D82" s="169" t="s">
        <v>28</v>
      </c>
      <c r="E82" s="170"/>
      <c r="F82" s="85">
        <v>1</v>
      </c>
      <c r="G82" s="86" t="s">
        <v>9</v>
      </c>
      <c r="H82" s="171"/>
      <c r="I82" s="88" t="s">
        <v>554</v>
      </c>
      <c r="J82" s="172"/>
      <c r="K82" s="90" t="s">
        <v>555</v>
      </c>
      <c r="L82" s="34" t="s">
        <v>19</v>
      </c>
    </row>
    <row r="83" spans="1:12" ht="28.2" customHeight="1">
      <c r="A83" s="92"/>
      <c r="B83" s="166"/>
      <c r="C83" s="167" t="s">
        <v>626</v>
      </c>
      <c r="D83" s="166" t="s">
        <v>53</v>
      </c>
      <c r="E83" s="167"/>
      <c r="F83" s="96">
        <v>1</v>
      </c>
      <c r="G83" s="97" t="s">
        <v>9</v>
      </c>
      <c r="H83" s="152"/>
      <c r="I83" s="99" t="s">
        <v>20</v>
      </c>
      <c r="J83" s="168"/>
      <c r="K83" s="101" t="s">
        <v>21</v>
      </c>
      <c r="L83" s="48" t="s">
        <v>19</v>
      </c>
    </row>
    <row r="84" spans="1:12" ht="28.2" customHeight="1">
      <c r="A84" s="36"/>
      <c r="B84" s="55"/>
      <c r="C84" s="56" t="s">
        <v>627</v>
      </c>
      <c r="D84" s="55" t="s">
        <v>146</v>
      </c>
      <c r="E84" s="56"/>
      <c r="F84" s="37">
        <v>1</v>
      </c>
      <c r="G84" s="38" t="s">
        <v>9</v>
      </c>
      <c r="H84" s="57"/>
      <c r="I84" s="39" t="s">
        <v>20</v>
      </c>
      <c r="J84" s="165"/>
      <c r="K84" s="41" t="s">
        <v>21</v>
      </c>
      <c r="L84" s="18" t="s">
        <v>19</v>
      </c>
    </row>
    <row r="85" spans="1:12" ht="28.2" customHeight="1">
      <c r="A85" s="36"/>
      <c r="B85" s="55"/>
      <c r="C85" s="56" t="s">
        <v>628</v>
      </c>
      <c r="D85" s="55" t="s">
        <v>37</v>
      </c>
      <c r="E85" s="56"/>
      <c r="F85" s="37">
        <v>1</v>
      </c>
      <c r="G85" s="38" t="s">
        <v>9</v>
      </c>
      <c r="H85" s="57"/>
      <c r="I85" s="39" t="s">
        <v>554</v>
      </c>
      <c r="J85" s="165"/>
      <c r="K85" s="41" t="s">
        <v>555</v>
      </c>
      <c r="L85" s="18" t="s">
        <v>19</v>
      </c>
    </row>
    <row r="86" spans="1:12" ht="28.2" customHeight="1">
      <c r="A86" s="36"/>
      <c r="B86" s="55"/>
      <c r="C86" s="56" t="s">
        <v>629</v>
      </c>
      <c r="D86" s="55" t="s">
        <v>38</v>
      </c>
      <c r="E86" s="56"/>
      <c r="F86" s="37">
        <v>1</v>
      </c>
      <c r="G86" s="38" t="s">
        <v>9</v>
      </c>
      <c r="H86" s="57"/>
      <c r="I86" s="39" t="s">
        <v>20</v>
      </c>
      <c r="J86" s="165"/>
      <c r="K86" s="41" t="s">
        <v>21</v>
      </c>
      <c r="L86" s="18" t="s">
        <v>19</v>
      </c>
    </row>
    <row r="87" spans="1:12" ht="28.2" customHeight="1">
      <c r="A87" s="36"/>
      <c r="B87" s="55"/>
      <c r="C87" s="56" t="s">
        <v>630</v>
      </c>
      <c r="D87" s="55" t="s">
        <v>146</v>
      </c>
      <c r="E87" s="56"/>
      <c r="F87" s="37">
        <v>1</v>
      </c>
      <c r="G87" s="38" t="s">
        <v>9</v>
      </c>
      <c r="H87" s="57"/>
      <c r="I87" s="39" t="s">
        <v>20</v>
      </c>
      <c r="J87" s="165"/>
      <c r="K87" s="41" t="s">
        <v>21</v>
      </c>
      <c r="L87" s="18" t="s">
        <v>19</v>
      </c>
    </row>
    <row r="88" spans="1:12" ht="28.2" customHeight="1">
      <c r="A88" s="36"/>
      <c r="B88" s="55"/>
      <c r="C88" s="56" t="s">
        <v>631</v>
      </c>
      <c r="D88" s="55" t="s">
        <v>53</v>
      </c>
      <c r="E88" s="56"/>
      <c r="F88" s="37">
        <v>1</v>
      </c>
      <c r="G88" s="38" t="s">
        <v>9</v>
      </c>
      <c r="H88" s="57"/>
      <c r="I88" s="39" t="s">
        <v>20</v>
      </c>
      <c r="J88" s="165"/>
      <c r="K88" s="41" t="s">
        <v>21</v>
      </c>
      <c r="L88" s="18" t="s">
        <v>19</v>
      </c>
    </row>
    <row r="89" spans="1:12" ht="28.2" customHeight="1">
      <c r="A89" s="36"/>
      <c r="B89" s="55"/>
      <c r="C89" s="56" t="s">
        <v>632</v>
      </c>
      <c r="D89" s="55" t="s">
        <v>428</v>
      </c>
      <c r="E89" s="56"/>
      <c r="F89" s="37">
        <v>1</v>
      </c>
      <c r="G89" s="38" t="s">
        <v>9</v>
      </c>
      <c r="H89" s="57"/>
      <c r="I89" s="39" t="s">
        <v>20</v>
      </c>
      <c r="J89" s="165"/>
      <c r="K89" s="41" t="s">
        <v>21</v>
      </c>
      <c r="L89" s="18" t="s">
        <v>19</v>
      </c>
    </row>
    <row r="90" spans="1:12" ht="28.2" customHeight="1">
      <c r="A90" s="36"/>
      <c r="B90" s="55"/>
      <c r="C90" s="56" t="s">
        <v>633</v>
      </c>
      <c r="D90" s="55" t="s">
        <v>433</v>
      </c>
      <c r="E90" s="56"/>
      <c r="F90" s="37">
        <v>1</v>
      </c>
      <c r="G90" s="38" t="s">
        <v>9</v>
      </c>
      <c r="H90" s="57"/>
      <c r="I90" s="39" t="s">
        <v>20</v>
      </c>
      <c r="J90" s="165"/>
      <c r="K90" s="41" t="s">
        <v>21</v>
      </c>
      <c r="L90" s="18" t="s">
        <v>19</v>
      </c>
    </row>
    <row r="91" spans="1:12" ht="28.2" customHeight="1">
      <c r="A91" s="36"/>
      <c r="B91" s="55"/>
      <c r="C91" s="56" t="s">
        <v>634</v>
      </c>
      <c r="D91" s="55" t="s">
        <v>57</v>
      </c>
      <c r="E91" s="56"/>
      <c r="F91" s="37">
        <v>1</v>
      </c>
      <c r="G91" s="38" t="s">
        <v>9</v>
      </c>
      <c r="H91" s="57"/>
      <c r="I91" s="39" t="s">
        <v>554</v>
      </c>
      <c r="J91" s="165"/>
      <c r="K91" s="41" t="s">
        <v>555</v>
      </c>
      <c r="L91" s="18" t="s">
        <v>19</v>
      </c>
    </row>
    <row r="92" spans="1:12" ht="28.2" customHeight="1">
      <c r="A92" s="36"/>
      <c r="B92" s="55"/>
      <c r="C92" s="56" t="s">
        <v>635</v>
      </c>
      <c r="D92" s="55" t="s">
        <v>436</v>
      </c>
      <c r="E92" s="56"/>
      <c r="F92" s="37">
        <v>1</v>
      </c>
      <c r="G92" s="38" t="s">
        <v>9</v>
      </c>
      <c r="H92" s="57"/>
      <c r="I92" s="39" t="s">
        <v>20</v>
      </c>
      <c r="J92" s="165"/>
      <c r="K92" s="41" t="s">
        <v>21</v>
      </c>
      <c r="L92" s="18" t="s">
        <v>19</v>
      </c>
    </row>
    <row r="93" spans="1:12" ht="28.2" customHeight="1">
      <c r="A93" s="36"/>
      <c r="B93" s="55"/>
      <c r="C93" s="56" t="s">
        <v>636</v>
      </c>
      <c r="D93" s="55" t="s">
        <v>438</v>
      </c>
      <c r="E93" s="56"/>
      <c r="F93" s="37">
        <v>1</v>
      </c>
      <c r="G93" s="38" t="s">
        <v>9</v>
      </c>
      <c r="H93" s="57"/>
      <c r="I93" s="39" t="s">
        <v>20</v>
      </c>
      <c r="J93" s="165"/>
      <c r="K93" s="41" t="s">
        <v>21</v>
      </c>
      <c r="L93" s="18" t="s">
        <v>19</v>
      </c>
    </row>
    <row r="94" spans="1:12" ht="28.2" customHeight="1">
      <c r="A94" s="36"/>
      <c r="B94" s="55"/>
      <c r="C94" s="56" t="s">
        <v>637</v>
      </c>
      <c r="D94" s="55" t="s">
        <v>441</v>
      </c>
      <c r="E94" s="56"/>
      <c r="F94" s="37">
        <v>1</v>
      </c>
      <c r="G94" s="38" t="s">
        <v>9</v>
      </c>
      <c r="H94" s="57"/>
      <c r="I94" s="39" t="s">
        <v>20</v>
      </c>
      <c r="J94" s="165"/>
      <c r="K94" s="41" t="s">
        <v>21</v>
      </c>
      <c r="L94" s="18" t="s">
        <v>19</v>
      </c>
    </row>
    <row r="95" spans="1:12" ht="28.2" customHeight="1">
      <c r="A95" s="36"/>
      <c r="B95" s="55"/>
      <c r="C95" s="56" t="s">
        <v>638</v>
      </c>
      <c r="D95" s="55" t="s">
        <v>443</v>
      </c>
      <c r="E95" s="56"/>
      <c r="F95" s="37">
        <v>1</v>
      </c>
      <c r="G95" s="38" t="s">
        <v>9</v>
      </c>
      <c r="H95" s="57"/>
      <c r="I95" s="39" t="s">
        <v>20</v>
      </c>
      <c r="J95" s="165"/>
      <c r="K95" s="41" t="s">
        <v>21</v>
      </c>
      <c r="L95" s="18" t="s">
        <v>19</v>
      </c>
    </row>
    <row r="96" spans="1:12" ht="28.2" customHeight="1">
      <c r="A96" s="36"/>
      <c r="B96" s="55"/>
      <c r="C96" s="56" t="s">
        <v>639</v>
      </c>
      <c r="D96" s="55" t="s">
        <v>74</v>
      </c>
      <c r="E96" s="56"/>
      <c r="F96" s="37">
        <v>1</v>
      </c>
      <c r="G96" s="38" t="s">
        <v>9</v>
      </c>
      <c r="H96" s="57"/>
      <c r="I96" s="39" t="s">
        <v>554</v>
      </c>
      <c r="J96" s="165"/>
      <c r="K96" s="41" t="s">
        <v>555</v>
      </c>
      <c r="L96" s="18" t="s">
        <v>19</v>
      </c>
    </row>
    <row r="97" spans="1:12" ht="28.2" customHeight="1">
      <c r="A97" s="36"/>
      <c r="B97" s="55"/>
      <c r="C97" s="56" t="s">
        <v>640</v>
      </c>
      <c r="D97" s="55" t="s">
        <v>451</v>
      </c>
      <c r="E97" s="56"/>
      <c r="F97" s="37">
        <v>1</v>
      </c>
      <c r="G97" s="38" t="s">
        <v>9</v>
      </c>
      <c r="H97" s="57"/>
      <c r="I97" s="39" t="s">
        <v>20</v>
      </c>
      <c r="J97" s="165"/>
      <c r="K97" s="41" t="s">
        <v>21</v>
      </c>
      <c r="L97" s="18" t="s">
        <v>19</v>
      </c>
    </row>
    <row r="98" spans="1:12" ht="28.2" customHeight="1">
      <c r="A98" s="36"/>
      <c r="B98" s="55"/>
      <c r="C98" s="56" t="s">
        <v>641</v>
      </c>
      <c r="D98" s="55" t="s">
        <v>458</v>
      </c>
      <c r="E98" s="56"/>
      <c r="F98" s="37">
        <v>1</v>
      </c>
      <c r="G98" s="38" t="s">
        <v>9</v>
      </c>
      <c r="H98" s="57"/>
      <c r="I98" s="39" t="s">
        <v>20</v>
      </c>
      <c r="J98" s="165"/>
      <c r="K98" s="41" t="s">
        <v>21</v>
      </c>
      <c r="L98" s="18" t="s">
        <v>19</v>
      </c>
    </row>
    <row r="99" spans="1:12" ht="28.2" customHeight="1">
      <c r="A99" s="36"/>
      <c r="B99" s="55"/>
      <c r="C99" s="56" t="s">
        <v>642</v>
      </c>
      <c r="D99" s="55" t="s">
        <v>463</v>
      </c>
      <c r="E99" s="56"/>
      <c r="F99" s="37">
        <v>1</v>
      </c>
      <c r="G99" s="38" t="s">
        <v>9</v>
      </c>
      <c r="H99" s="57"/>
      <c r="I99" s="39" t="s">
        <v>20</v>
      </c>
      <c r="J99" s="178" t="s">
        <v>787</v>
      </c>
      <c r="K99" s="41" t="s">
        <v>21</v>
      </c>
      <c r="L99" s="18" t="s">
        <v>19</v>
      </c>
    </row>
    <row r="100" spans="1:12" ht="28.2" customHeight="1">
      <c r="A100" s="36"/>
      <c r="B100" s="55"/>
      <c r="C100" s="56" t="s">
        <v>643</v>
      </c>
      <c r="D100" s="55" t="s">
        <v>210</v>
      </c>
      <c r="E100" s="56"/>
      <c r="F100" s="37">
        <v>1</v>
      </c>
      <c r="G100" s="38" t="s">
        <v>9</v>
      </c>
      <c r="H100" s="57"/>
      <c r="I100" s="39" t="s">
        <v>554</v>
      </c>
      <c r="J100" s="165"/>
      <c r="K100" s="41" t="s">
        <v>555</v>
      </c>
      <c r="L100" s="18" t="s">
        <v>19</v>
      </c>
    </row>
    <row r="101" spans="1:12" ht="28.2" customHeight="1">
      <c r="A101" s="67"/>
      <c r="B101" s="173"/>
      <c r="C101" s="174" t="s">
        <v>644</v>
      </c>
      <c r="D101" s="173" t="s">
        <v>215</v>
      </c>
      <c r="E101" s="174"/>
      <c r="F101" s="71">
        <v>1</v>
      </c>
      <c r="G101" s="72" t="s">
        <v>9</v>
      </c>
      <c r="H101" s="175"/>
      <c r="I101" s="74" t="s">
        <v>554</v>
      </c>
      <c r="J101" s="176"/>
      <c r="K101" s="76" t="s">
        <v>555</v>
      </c>
      <c r="L101" s="18" t="s">
        <v>19</v>
      </c>
    </row>
    <row r="102" spans="1:12" ht="28.2" customHeight="1" thickBot="1">
      <c r="A102" s="81"/>
      <c r="B102" s="169"/>
      <c r="C102" s="170" t="s">
        <v>645</v>
      </c>
      <c r="D102" s="169" t="s">
        <v>87</v>
      </c>
      <c r="E102" s="170"/>
      <c r="F102" s="85">
        <v>1</v>
      </c>
      <c r="G102" s="86" t="s">
        <v>9</v>
      </c>
      <c r="H102" s="171"/>
      <c r="I102" s="88" t="s">
        <v>554</v>
      </c>
      <c r="J102" s="172"/>
      <c r="K102" s="90" t="s">
        <v>555</v>
      </c>
      <c r="L102" s="34" t="s">
        <v>19</v>
      </c>
    </row>
    <row r="103" spans="1:12" ht="28.2" customHeight="1">
      <c r="A103" s="92"/>
      <c r="B103" s="166"/>
      <c r="C103" s="167" t="s">
        <v>646</v>
      </c>
      <c r="D103" s="166" t="s">
        <v>88</v>
      </c>
      <c r="E103" s="167"/>
      <c r="F103" s="96">
        <v>1</v>
      </c>
      <c r="G103" s="97" t="s">
        <v>9</v>
      </c>
      <c r="H103" s="152"/>
      <c r="I103" s="99" t="s">
        <v>554</v>
      </c>
      <c r="J103" s="168"/>
      <c r="K103" s="101" t="s">
        <v>555</v>
      </c>
      <c r="L103" s="48" t="s">
        <v>19</v>
      </c>
    </row>
    <row r="104" spans="1:12" ht="28.2" customHeight="1">
      <c r="A104" s="36"/>
      <c r="B104" s="55"/>
      <c r="C104" s="56" t="s">
        <v>647</v>
      </c>
      <c r="D104" s="55" t="s">
        <v>91</v>
      </c>
      <c r="E104" s="56"/>
      <c r="F104" s="37">
        <v>1</v>
      </c>
      <c r="G104" s="38" t="s">
        <v>9</v>
      </c>
      <c r="H104" s="57"/>
      <c r="I104" s="39" t="s">
        <v>554</v>
      </c>
      <c r="J104" s="165"/>
      <c r="K104" s="41" t="s">
        <v>555</v>
      </c>
      <c r="L104" s="18" t="s">
        <v>19</v>
      </c>
    </row>
    <row r="105" spans="1:12" ht="28.2" customHeight="1">
      <c r="A105" s="36"/>
      <c r="B105" s="55"/>
      <c r="C105" s="56" t="s">
        <v>648</v>
      </c>
      <c r="D105" s="55" t="s">
        <v>102</v>
      </c>
      <c r="E105" s="56"/>
      <c r="F105" s="37">
        <v>1</v>
      </c>
      <c r="G105" s="38" t="s">
        <v>9</v>
      </c>
      <c r="H105" s="57"/>
      <c r="I105" s="39" t="s">
        <v>554</v>
      </c>
      <c r="J105" s="193" t="s">
        <v>794</v>
      </c>
      <c r="K105" s="41" t="s">
        <v>555</v>
      </c>
      <c r="L105" s="18"/>
    </row>
    <row r="106" spans="1:12" ht="28.2" customHeight="1">
      <c r="A106" s="36"/>
      <c r="B106" s="55"/>
      <c r="C106" s="56"/>
      <c r="D106" s="55"/>
      <c r="E106" s="56"/>
      <c r="F106" s="37"/>
      <c r="G106" s="38"/>
      <c r="H106" s="57"/>
      <c r="I106" s="39"/>
      <c r="J106" s="40"/>
      <c r="K106" s="41"/>
      <c r="L106" s="18"/>
    </row>
    <row r="107" spans="1:12" ht="28.2" customHeight="1">
      <c r="A107" s="36"/>
      <c r="B107" s="55" t="s">
        <v>16</v>
      </c>
      <c r="C107" s="56" t="s">
        <v>17</v>
      </c>
      <c r="D107" s="55"/>
      <c r="E107" s="56"/>
      <c r="F107" s="37">
        <v>1</v>
      </c>
      <c r="G107" s="38" t="s">
        <v>9</v>
      </c>
      <c r="H107" s="57"/>
      <c r="I107" s="39" t="s">
        <v>551</v>
      </c>
      <c r="J107" s="165"/>
      <c r="K107" s="41" t="s">
        <v>552</v>
      </c>
      <c r="L107" s="18" t="s">
        <v>19</v>
      </c>
    </row>
    <row r="108" spans="1:12" ht="28.2" customHeight="1">
      <c r="A108" s="36"/>
      <c r="B108" s="55"/>
      <c r="C108" s="56" t="s">
        <v>649</v>
      </c>
      <c r="D108" s="55" t="s">
        <v>515</v>
      </c>
      <c r="E108" s="56"/>
      <c r="F108" s="37">
        <v>1</v>
      </c>
      <c r="G108" s="38" t="s">
        <v>9</v>
      </c>
      <c r="H108" s="57"/>
      <c r="I108" s="39" t="s">
        <v>554</v>
      </c>
      <c r="J108" s="165"/>
      <c r="K108" s="41" t="s">
        <v>555</v>
      </c>
      <c r="L108" s="18" t="s">
        <v>19</v>
      </c>
    </row>
    <row r="109" spans="1:12" ht="28.2" customHeight="1">
      <c r="A109" s="36"/>
      <c r="B109" s="55"/>
      <c r="C109" s="56" t="s">
        <v>650</v>
      </c>
      <c r="D109" s="55" t="s">
        <v>525</v>
      </c>
      <c r="E109" s="56"/>
      <c r="F109" s="37">
        <v>1</v>
      </c>
      <c r="G109" s="38" t="s">
        <v>9</v>
      </c>
      <c r="H109" s="57"/>
      <c r="I109" s="39" t="s">
        <v>554</v>
      </c>
      <c r="J109" s="192"/>
      <c r="K109" s="41" t="s">
        <v>555</v>
      </c>
      <c r="L109" s="18"/>
    </row>
    <row r="110" spans="1:12" ht="28.2" customHeight="1">
      <c r="A110" s="36"/>
      <c r="B110" s="55"/>
      <c r="C110" s="56" t="s">
        <v>651</v>
      </c>
      <c r="D110" s="55" t="s">
        <v>540</v>
      </c>
      <c r="E110" s="56"/>
      <c r="F110" s="37">
        <v>1</v>
      </c>
      <c r="G110" s="38" t="s">
        <v>9</v>
      </c>
      <c r="H110" s="57"/>
      <c r="I110" s="39" t="s">
        <v>554</v>
      </c>
      <c r="J110" s="193" t="s">
        <v>794</v>
      </c>
      <c r="K110" s="41" t="s">
        <v>555</v>
      </c>
      <c r="L110" s="18"/>
    </row>
    <row r="111" spans="1:12" ht="28.2" customHeight="1">
      <c r="A111" s="36"/>
      <c r="B111" s="55"/>
      <c r="C111" s="56" t="s">
        <v>652</v>
      </c>
      <c r="D111" s="55" t="s">
        <v>546</v>
      </c>
      <c r="E111" s="56"/>
      <c r="F111" s="37">
        <v>1</v>
      </c>
      <c r="G111" s="38" t="s">
        <v>9</v>
      </c>
      <c r="H111" s="57"/>
      <c r="I111" s="39" t="s">
        <v>554</v>
      </c>
      <c r="J111" s="165"/>
      <c r="K111" s="41" t="s">
        <v>555</v>
      </c>
      <c r="L111" s="18" t="s">
        <v>19</v>
      </c>
    </row>
    <row r="112" spans="1:12" ht="28.2" customHeight="1">
      <c r="A112" s="36"/>
      <c r="B112" s="55"/>
      <c r="C112" s="56" t="s">
        <v>653</v>
      </c>
      <c r="D112" s="55" t="s">
        <v>549</v>
      </c>
      <c r="E112" s="56"/>
      <c r="F112" s="37">
        <v>1</v>
      </c>
      <c r="G112" s="38" t="s">
        <v>9</v>
      </c>
      <c r="H112" s="57"/>
      <c r="I112" s="39" t="s">
        <v>554</v>
      </c>
      <c r="J112" s="165"/>
      <c r="K112" s="41" t="s">
        <v>555</v>
      </c>
      <c r="L112" s="18" t="s">
        <v>19</v>
      </c>
    </row>
    <row r="113" spans="1:12" ht="28.2" customHeight="1">
      <c r="A113" s="36"/>
      <c r="B113" s="55"/>
      <c r="C113" s="56" t="s">
        <v>654</v>
      </c>
      <c r="D113" s="55" t="s">
        <v>550</v>
      </c>
      <c r="E113" s="56"/>
      <c r="F113" s="37">
        <v>1</v>
      </c>
      <c r="G113" s="38" t="s">
        <v>9</v>
      </c>
      <c r="H113" s="57"/>
      <c r="I113" s="39" t="s">
        <v>554</v>
      </c>
      <c r="J113" s="165"/>
      <c r="K113" s="41" t="s">
        <v>555</v>
      </c>
      <c r="L113" s="18" t="s">
        <v>19</v>
      </c>
    </row>
    <row r="114" spans="1:12" ht="28.2" customHeight="1">
      <c r="A114" s="36"/>
      <c r="B114" s="55"/>
      <c r="C114" s="56"/>
      <c r="D114" s="55"/>
      <c r="E114" s="56"/>
      <c r="F114" s="37"/>
      <c r="G114" s="38"/>
      <c r="H114" s="57"/>
      <c r="I114" s="39"/>
      <c r="J114" s="40"/>
      <c r="K114" s="41"/>
      <c r="L114" s="18"/>
    </row>
    <row r="115" spans="1:12" ht="28.2" customHeight="1">
      <c r="A115" s="36"/>
      <c r="B115" s="55"/>
      <c r="C115" s="56"/>
      <c r="D115" s="55"/>
      <c r="E115" s="56"/>
      <c r="F115" s="37"/>
      <c r="G115" s="38"/>
      <c r="H115" s="57"/>
      <c r="I115" s="39"/>
      <c r="J115" s="40"/>
      <c r="K115" s="41"/>
      <c r="L115" s="18"/>
    </row>
    <row r="116" spans="1:12" ht="28.2" customHeight="1">
      <c r="A116" s="36"/>
      <c r="B116" s="55"/>
      <c r="C116" s="56"/>
      <c r="D116" s="55"/>
      <c r="E116" s="56"/>
      <c r="F116" s="37"/>
      <c r="G116" s="38"/>
      <c r="H116" s="57"/>
      <c r="I116" s="39"/>
      <c r="J116" s="40"/>
      <c r="K116" s="41"/>
      <c r="L116" s="18"/>
    </row>
    <row r="117" spans="1:12" ht="28.2" customHeight="1">
      <c r="A117" s="36"/>
      <c r="B117" s="55"/>
      <c r="C117" s="56"/>
      <c r="D117" s="55"/>
      <c r="E117" s="56"/>
      <c r="F117" s="37"/>
      <c r="G117" s="38"/>
      <c r="H117" s="57"/>
      <c r="I117" s="39"/>
      <c r="J117" s="40"/>
      <c r="K117" s="41"/>
      <c r="L117" s="18"/>
    </row>
    <row r="118" spans="1:12" ht="28.2" customHeight="1">
      <c r="A118" s="36"/>
      <c r="B118" s="55"/>
      <c r="C118" s="56"/>
      <c r="D118" s="55"/>
      <c r="E118" s="56"/>
      <c r="F118" s="37"/>
      <c r="G118" s="38"/>
      <c r="H118" s="57"/>
      <c r="I118" s="39"/>
      <c r="J118" s="40"/>
      <c r="K118" s="41"/>
      <c r="L118" s="18"/>
    </row>
    <row r="119" spans="1:12" ht="28.2" customHeight="1">
      <c r="A119" s="36"/>
      <c r="B119" s="55"/>
      <c r="C119" s="56"/>
      <c r="D119" s="55"/>
      <c r="E119" s="56"/>
      <c r="F119" s="37"/>
      <c r="G119" s="38"/>
      <c r="H119" s="57"/>
      <c r="I119" s="39"/>
      <c r="J119" s="40"/>
      <c r="K119" s="41"/>
      <c r="L119" s="18"/>
    </row>
    <row r="120" spans="1:12" ht="28.2" customHeight="1">
      <c r="A120" s="36"/>
      <c r="B120" s="55"/>
      <c r="C120" s="56"/>
      <c r="D120" s="55"/>
      <c r="E120" s="56"/>
      <c r="F120" s="37"/>
      <c r="G120" s="38"/>
      <c r="H120" s="57"/>
      <c r="I120" s="39"/>
      <c r="J120" s="40"/>
      <c r="K120" s="41"/>
      <c r="L120" s="18"/>
    </row>
    <row r="121" spans="1:12" ht="28.2" customHeight="1">
      <c r="A121" s="36"/>
      <c r="B121" s="55"/>
      <c r="C121" s="56"/>
      <c r="D121" s="55"/>
      <c r="E121" s="56"/>
      <c r="F121" s="37"/>
      <c r="G121" s="38"/>
      <c r="H121" s="57"/>
      <c r="I121" s="39"/>
      <c r="J121" s="40"/>
      <c r="K121" s="41"/>
      <c r="L121" s="18"/>
    </row>
    <row r="122" spans="1:12" ht="28.2" customHeight="1" thickBot="1">
      <c r="A122" s="42"/>
      <c r="B122" s="58"/>
      <c r="C122" s="59"/>
      <c r="D122" s="58"/>
      <c r="E122" s="59"/>
      <c r="F122" s="43"/>
      <c r="G122" s="44"/>
      <c r="H122" s="60"/>
      <c r="I122" s="45"/>
      <c r="J122" s="46"/>
      <c r="K122" s="47"/>
      <c r="L122" s="34"/>
    </row>
  </sheetData>
  <mergeCells count="1">
    <mergeCell ref="F2:K2"/>
  </mergeCells>
  <phoneticPr fontId="4"/>
  <conditionalFormatting sqref="F5:F122">
    <cfRule type="cellIs" dxfId="0" priority="2" stopIfTrue="1" operator="notEqual">
      <formula>1</formula>
    </cfRule>
  </conditionalFormatting>
  <printOptions horizontalCentered="1"/>
  <pageMargins left="0.59055118110236227" right="0.59055118110236227" top="0.78740157480314965" bottom="0.59055118110236227" header="0.59055118110236227" footer="0.39370078740157483"/>
  <pageSetup paperSize="9" scale="82" fitToHeight="0" orientation="landscape" r:id="rId1"/>
  <headerFooter alignWithMargins="0">
    <oddHeader>&amp;L奥出雲たたらと刀剣館展示改修工事</oddHeader>
    <oddFooter>&amp;L&amp;"Meiryo UI,標準"&amp;06 &amp;R&amp;"Meiryo UI,標準"&amp;06&amp;P / &amp;N</oddFooter>
  </headerFooter>
  <rowBreaks count="5" manualBreakCount="5">
    <brk id="22" max="15" man="1"/>
    <brk id="42" max="15" man="1"/>
    <brk id="62" max="15" man="1"/>
    <brk id="82" max="15" man="1"/>
    <brk id="102" max="15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FBB7E-D1A8-4E47-B921-F77327D8FD14}">
  <sheetPr codeName="Sheet5">
    <outlinePr summaryBelow="0"/>
  </sheetPr>
  <dimension ref="A1:BH602"/>
  <sheetViews>
    <sheetView view="pageBreakPreview" zoomScaleNormal="85" zoomScaleSheetLayoutView="100" workbookViewId="0">
      <pane ySplit="1" topLeftCell="A581" activePane="bottomLeft" state="frozen"/>
      <selection activeCell="C17" sqref="C17:M18"/>
      <selection pane="bottomLeft" activeCell="C17" sqref="C17:M18"/>
    </sheetView>
  </sheetViews>
  <sheetFormatPr defaultColWidth="20" defaultRowHeight="28.2" customHeight="1"/>
  <cols>
    <col min="1" max="3" width="2.375" style="7" customWidth="1"/>
    <col min="4" max="4" width="3.625" style="7" customWidth="1"/>
    <col min="5" max="5" width="34.625" style="7" customWidth="1"/>
    <col min="6" max="7" width="28.375" style="7" customWidth="1"/>
    <col min="8" max="8" width="11.625" style="7" customWidth="1"/>
    <col min="9" max="9" width="6.125" style="35" bestFit="1" customWidth="1"/>
    <col min="10" max="10" width="12.375" style="7" customWidth="1"/>
    <col min="11" max="11" width="2.625" style="35" customWidth="1"/>
    <col min="12" max="12" width="16.625" style="7" customWidth="1"/>
    <col min="13" max="13" width="2.625" style="35" customWidth="1"/>
    <col min="14" max="14" width="28.625" style="7" customWidth="1"/>
    <col min="15" max="16384" width="20" style="7"/>
  </cols>
  <sheetData>
    <row r="1" spans="1:60" ht="28.2" customHeight="1" thickBot="1">
      <c r="A1" s="61"/>
      <c r="B1" s="62"/>
      <c r="C1" s="62"/>
      <c r="D1" s="63" t="s">
        <v>0</v>
      </c>
      <c r="E1" s="64" t="s">
        <v>1</v>
      </c>
      <c r="F1" s="239" t="s">
        <v>662</v>
      </c>
      <c r="G1" s="240"/>
      <c r="H1" s="65" t="s">
        <v>2</v>
      </c>
      <c r="I1" s="65" t="s">
        <v>3</v>
      </c>
      <c r="J1" s="65" t="s">
        <v>5</v>
      </c>
      <c r="K1" s="63" t="s">
        <v>0</v>
      </c>
      <c r="L1" s="62" t="s">
        <v>6</v>
      </c>
      <c r="M1" s="64" t="s">
        <v>0</v>
      </c>
      <c r="N1" s="66" t="s">
        <v>655</v>
      </c>
    </row>
    <row r="2" spans="1:60" ht="28.2" customHeight="1" thickTop="1">
      <c r="A2" s="156"/>
      <c r="B2" s="157"/>
      <c r="C2" s="157"/>
      <c r="D2" s="158"/>
      <c r="E2" s="159"/>
      <c r="F2" s="158"/>
      <c r="G2" s="159"/>
      <c r="H2" s="236" t="s">
        <v>786</v>
      </c>
      <c r="I2" s="237"/>
      <c r="J2" s="237"/>
      <c r="K2" s="237"/>
      <c r="L2" s="237"/>
      <c r="M2" s="238"/>
      <c r="N2" s="160"/>
    </row>
    <row r="3" spans="1:60" ht="28.2" customHeight="1">
      <c r="A3" s="146"/>
      <c r="B3" s="147"/>
      <c r="C3" s="147"/>
      <c r="D3" s="148"/>
      <c r="E3" s="149"/>
      <c r="F3" s="148"/>
      <c r="G3" s="149"/>
      <c r="H3" s="150"/>
      <c r="I3" s="151"/>
      <c r="J3" s="152"/>
      <c r="K3" s="153"/>
      <c r="L3" s="100"/>
      <c r="M3" s="154"/>
      <c r="N3" s="155"/>
    </row>
    <row r="4" spans="1:60" ht="28.2" customHeight="1">
      <c r="A4" s="67" t="s">
        <v>664</v>
      </c>
      <c r="B4" s="68"/>
      <c r="C4" s="68"/>
      <c r="D4" s="69"/>
      <c r="E4" s="70"/>
      <c r="F4" s="69"/>
      <c r="G4" s="70"/>
      <c r="H4" s="71"/>
      <c r="I4" s="72"/>
      <c r="J4" s="73"/>
      <c r="K4" s="74" t="s">
        <v>20</v>
      </c>
      <c r="L4" s="184" t="s">
        <v>792</v>
      </c>
      <c r="M4" s="76" t="s">
        <v>21</v>
      </c>
      <c r="N4" s="77"/>
      <c r="BA4" s="7">
        <f>小計!$F$5</f>
        <v>1</v>
      </c>
      <c r="BG4" s="7" t="str">
        <f>IF(小計!$L$5="","",小計!$L$5)</f>
        <v/>
      </c>
      <c r="BH4" s="7" t="e">
        <f>IF(小計!#REF!="","",小計!#REF!)</f>
        <v>#REF!</v>
      </c>
    </row>
    <row r="5" spans="1:60" ht="28.2" customHeight="1">
      <c r="A5" s="67"/>
      <c r="B5" s="68"/>
      <c r="C5" s="68"/>
      <c r="D5" s="69"/>
      <c r="E5" s="70"/>
      <c r="F5" s="69"/>
      <c r="G5" s="70"/>
      <c r="H5" s="71"/>
      <c r="I5" s="72"/>
      <c r="J5" s="73"/>
      <c r="K5" s="74"/>
      <c r="L5" s="75">
        <f>INT(H5*J5)</f>
        <v>0</v>
      </c>
      <c r="M5" s="76"/>
      <c r="N5" s="77"/>
    </row>
    <row r="6" spans="1:60" ht="28.2" customHeight="1">
      <c r="A6" s="67"/>
      <c r="B6" s="68" t="s">
        <v>665</v>
      </c>
      <c r="C6" s="68"/>
      <c r="D6" s="69"/>
      <c r="E6" s="70"/>
      <c r="F6" s="69"/>
      <c r="G6" s="70"/>
      <c r="H6" s="71"/>
      <c r="I6" s="72"/>
      <c r="J6" s="73"/>
      <c r="K6" s="74" t="s">
        <v>22</v>
      </c>
      <c r="L6" s="181" t="s">
        <v>790</v>
      </c>
      <c r="M6" s="76" t="s">
        <v>23</v>
      </c>
      <c r="N6" s="77"/>
      <c r="BA6" s="7">
        <f>小計!$F$6</f>
        <v>1</v>
      </c>
      <c r="BG6" s="7" t="str">
        <f>IF(小計!$L$6="","",小計!$L$6)</f>
        <v/>
      </c>
      <c r="BH6" s="7" t="e">
        <f>IF(小計!#REF!="","",小計!#REF!)</f>
        <v>#REF!</v>
      </c>
    </row>
    <row r="7" spans="1:60" ht="28.2" customHeight="1">
      <c r="A7" s="67"/>
      <c r="B7" s="68"/>
      <c r="C7" s="68"/>
      <c r="D7" s="69"/>
      <c r="E7" s="70"/>
      <c r="F7" s="69" t="s">
        <v>25</v>
      </c>
      <c r="G7" s="70"/>
      <c r="H7" s="71">
        <v>1</v>
      </c>
      <c r="I7" s="72" t="s">
        <v>26</v>
      </c>
      <c r="J7" s="73"/>
      <c r="K7" s="74"/>
      <c r="L7" s="181" t="s">
        <v>790</v>
      </c>
      <c r="M7" s="76"/>
      <c r="N7" s="77"/>
      <c r="BB7" s="7">
        <v>1</v>
      </c>
      <c r="BC7" s="7">
        <v>1</v>
      </c>
    </row>
    <row r="8" spans="1:60" ht="28.2" customHeight="1">
      <c r="A8" s="67"/>
      <c r="B8" s="68"/>
      <c r="C8" s="68"/>
      <c r="D8" s="69"/>
      <c r="E8" s="70"/>
      <c r="F8" s="69"/>
      <c r="G8" s="70"/>
      <c r="H8" s="71"/>
      <c r="I8" s="72"/>
      <c r="J8" s="73"/>
      <c r="K8" s="74"/>
      <c r="L8" s="75">
        <f>INT(H8*J8)</f>
        <v>0</v>
      </c>
      <c r="M8" s="76"/>
      <c r="N8" s="77"/>
    </row>
    <row r="9" spans="1:60" ht="28.2" customHeight="1">
      <c r="A9" s="67"/>
      <c r="B9" s="68" t="s">
        <v>666</v>
      </c>
      <c r="C9" s="68"/>
      <c r="D9" s="69"/>
      <c r="E9" s="70"/>
      <c r="F9" s="69"/>
      <c r="G9" s="70"/>
      <c r="H9" s="71"/>
      <c r="I9" s="72"/>
      <c r="J9" s="73"/>
      <c r="K9" s="74" t="s">
        <v>22</v>
      </c>
      <c r="L9" s="181" t="s">
        <v>790</v>
      </c>
      <c r="M9" s="76" t="s">
        <v>23</v>
      </c>
      <c r="N9" s="77"/>
      <c r="BA9" s="7">
        <f>小計!$F$7</f>
        <v>1</v>
      </c>
      <c r="BG9" s="7" t="str">
        <f>IF(小計!$L$7="","",小計!$L$7)</f>
        <v/>
      </c>
      <c r="BH9" s="7" t="e">
        <f>IF(小計!#REF!="","",小計!#REF!)</f>
        <v>#REF!</v>
      </c>
    </row>
    <row r="10" spans="1:60" ht="28.2" customHeight="1">
      <c r="A10" s="67"/>
      <c r="B10" s="68"/>
      <c r="C10" s="68"/>
      <c r="D10" s="69"/>
      <c r="E10" s="70"/>
      <c r="F10" s="69" t="s">
        <v>25</v>
      </c>
      <c r="G10" s="70"/>
      <c r="H10" s="71">
        <v>1</v>
      </c>
      <c r="I10" s="72" t="s">
        <v>26</v>
      </c>
      <c r="J10" s="73"/>
      <c r="K10" s="74"/>
      <c r="L10" s="181" t="s">
        <v>790</v>
      </c>
      <c r="M10" s="76"/>
      <c r="N10" s="77"/>
      <c r="BB10" s="7">
        <v>1</v>
      </c>
      <c r="BC10" s="7">
        <v>1</v>
      </c>
    </row>
    <row r="11" spans="1:60" ht="28.2" customHeight="1">
      <c r="A11" s="67"/>
      <c r="B11" s="68"/>
      <c r="C11" s="68"/>
      <c r="D11" s="69"/>
      <c r="E11" s="70"/>
      <c r="F11" s="69"/>
      <c r="G11" s="70"/>
      <c r="H11" s="71"/>
      <c r="I11" s="72"/>
      <c r="J11" s="73"/>
      <c r="K11" s="74"/>
      <c r="L11" s="75">
        <f>INT(H11*J11)</f>
        <v>0</v>
      </c>
      <c r="M11" s="76"/>
      <c r="N11" s="77"/>
    </row>
    <row r="12" spans="1:60" ht="28.2" customHeight="1">
      <c r="A12" s="67"/>
      <c r="B12" s="68" t="s">
        <v>667</v>
      </c>
      <c r="C12" s="68"/>
      <c r="D12" s="69"/>
      <c r="E12" s="70"/>
      <c r="F12" s="69"/>
      <c r="G12" s="70"/>
      <c r="H12" s="71"/>
      <c r="I12" s="72"/>
      <c r="J12" s="73"/>
      <c r="K12" s="74" t="s">
        <v>22</v>
      </c>
      <c r="L12" s="184" t="s">
        <v>792</v>
      </c>
      <c r="M12" s="76" t="s">
        <v>23</v>
      </c>
      <c r="N12" s="77"/>
      <c r="BA12" s="7">
        <f>小計!$F$8</f>
        <v>1</v>
      </c>
      <c r="BG12" s="7" t="str">
        <f>IF(小計!$L$8="","",小計!$L$8)</f>
        <v/>
      </c>
      <c r="BH12" s="7" t="e">
        <f>IF(小計!#REF!="","",小計!#REF!)</f>
        <v>#REF!</v>
      </c>
    </row>
    <row r="13" spans="1:60" ht="28.2" customHeight="1">
      <c r="A13" s="67"/>
      <c r="B13" s="68"/>
      <c r="C13" s="68"/>
      <c r="D13" s="69"/>
      <c r="E13" s="78" t="s">
        <v>29</v>
      </c>
      <c r="F13" s="79" t="s">
        <v>30</v>
      </c>
      <c r="G13" s="70"/>
      <c r="H13" s="71">
        <v>1</v>
      </c>
      <c r="I13" s="72" t="s">
        <v>26</v>
      </c>
      <c r="J13" s="73"/>
      <c r="K13" s="74"/>
      <c r="L13" s="184" t="s">
        <v>792</v>
      </c>
      <c r="M13" s="76"/>
      <c r="N13" s="77"/>
      <c r="BB13" s="7">
        <v>1</v>
      </c>
      <c r="BC13" s="7">
        <v>1</v>
      </c>
    </row>
    <row r="14" spans="1:60" ht="28.2" customHeight="1">
      <c r="A14" s="67"/>
      <c r="B14" s="68"/>
      <c r="C14" s="68"/>
      <c r="D14" s="69"/>
      <c r="E14" s="78" t="s">
        <v>31</v>
      </c>
      <c r="F14" s="79" t="s">
        <v>32</v>
      </c>
      <c r="G14" s="70"/>
      <c r="H14" s="71">
        <v>1</v>
      </c>
      <c r="I14" s="72" t="s">
        <v>26</v>
      </c>
      <c r="J14" s="73"/>
      <c r="K14" s="74"/>
      <c r="L14" s="184" t="s">
        <v>792</v>
      </c>
      <c r="M14" s="76"/>
      <c r="N14" s="77"/>
      <c r="BB14" s="7">
        <v>1</v>
      </c>
      <c r="BC14" s="7">
        <v>1</v>
      </c>
    </row>
    <row r="15" spans="1:60" ht="28.2" customHeight="1">
      <c r="A15" s="67"/>
      <c r="B15" s="68"/>
      <c r="C15" s="68"/>
      <c r="D15" s="69"/>
      <c r="E15" s="78" t="s">
        <v>33</v>
      </c>
      <c r="F15" s="79"/>
      <c r="G15" s="70"/>
      <c r="H15" s="71">
        <v>1</v>
      </c>
      <c r="I15" s="72" t="s">
        <v>26</v>
      </c>
      <c r="J15" s="73"/>
      <c r="K15" s="74"/>
      <c r="L15" s="184" t="s">
        <v>792</v>
      </c>
      <c r="M15" s="76"/>
      <c r="N15" s="77"/>
      <c r="BB15" s="7">
        <v>1</v>
      </c>
      <c r="BC15" s="7">
        <v>1</v>
      </c>
    </row>
    <row r="16" spans="1:60" ht="28.2" customHeight="1">
      <c r="A16" s="67"/>
      <c r="B16" s="68"/>
      <c r="C16" s="68"/>
      <c r="D16" s="69"/>
      <c r="E16" s="78" t="s">
        <v>34</v>
      </c>
      <c r="F16" s="79"/>
      <c r="G16" s="70"/>
      <c r="H16" s="71">
        <v>1</v>
      </c>
      <c r="I16" s="72" t="s">
        <v>26</v>
      </c>
      <c r="J16" s="73"/>
      <c r="K16" s="74"/>
      <c r="L16" s="184" t="s">
        <v>792</v>
      </c>
      <c r="M16" s="76"/>
      <c r="N16" s="77"/>
      <c r="BB16" s="7">
        <v>1</v>
      </c>
      <c r="BC16" s="7">
        <v>1</v>
      </c>
    </row>
    <row r="17" spans="1:60" ht="28.2" customHeight="1">
      <c r="A17" s="67"/>
      <c r="B17" s="68"/>
      <c r="C17" s="68"/>
      <c r="D17" s="69"/>
      <c r="E17" s="78"/>
      <c r="F17" s="79"/>
      <c r="G17" s="70"/>
      <c r="H17" s="71"/>
      <c r="I17" s="72"/>
      <c r="J17" s="73"/>
      <c r="K17" s="74"/>
      <c r="L17" s="75">
        <f>INT(H17*J17)</f>
        <v>0</v>
      </c>
      <c r="M17" s="76"/>
      <c r="N17" s="77"/>
    </row>
    <row r="18" spans="1:60" ht="28.2" customHeight="1">
      <c r="A18" s="67"/>
      <c r="B18" s="68" t="s">
        <v>668</v>
      </c>
      <c r="C18" s="68"/>
      <c r="D18" s="69"/>
      <c r="E18" s="70"/>
      <c r="F18" s="69"/>
      <c r="G18" s="70"/>
      <c r="H18" s="71"/>
      <c r="I18" s="72"/>
      <c r="J18" s="73"/>
      <c r="K18" s="74" t="s">
        <v>22</v>
      </c>
      <c r="L18" s="184" t="s">
        <v>792</v>
      </c>
      <c r="M18" s="76" t="s">
        <v>23</v>
      </c>
      <c r="N18" s="77"/>
      <c r="BA18" s="7">
        <f>小計!$F$9</f>
        <v>1</v>
      </c>
      <c r="BG18" s="7" t="str">
        <f>IF(小計!$L$9="","",小計!$L$9)</f>
        <v/>
      </c>
      <c r="BH18" s="7" t="e">
        <f>IF(小計!#REF!="","",小計!#REF!)</f>
        <v>#REF!</v>
      </c>
    </row>
    <row r="19" spans="1:60" ht="28.2" customHeight="1">
      <c r="A19" s="67"/>
      <c r="B19" s="68"/>
      <c r="C19" s="68" t="s">
        <v>669</v>
      </c>
      <c r="D19" s="69"/>
      <c r="E19" s="70"/>
      <c r="F19" s="69"/>
      <c r="G19" s="70"/>
      <c r="H19" s="71"/>
      <c r="I19" s="72"/>
      <c r="J19" s="73"/>
      <c r="K19" s="74" t="s">
        <v>35</v>
      </c>
      <c r="L19" s="184" t="s">
        <v>792</v>
      </c>
      <c r="M19" s="76" t="s">
        <v>36</v>
      </c>
      <c r="N19" s="77"/>
      <c r="BA19" s="7">
        <f>小計!$F$10</f>
        <v>1</v>
      </c>
      <c r="BG19" s="7" t="str">
        <f>IF(小計!$L$10="","",小計!$L$10)</f>
        <v/>
      </c>
      <c r="BH19" s="7" t="e">
        <f>IF(小計!#REF!="","",小計!#REF!)</f>
        <v>#REF!</v>
      </c>
    </row>
    <row r="20" spans="1:60" ht="28.2" customHeight="1">
      <c r="A20" s="67"/>
      <c r="B20" s="68"/>
      <c r="C20" s="68"/>
      <c r="D20" s="69"/>
      <c r="E20" s="70" t="s">
        <v>39</v>
      </c>
      <c r="F20" s="80" t="s">
        <v>40</v>
      </c>
      <c r="G20" s="70"/>
      <c r="H20" s="71">
        <v>1</v>
      </c>
      <c r="I20" s="72" t="s">
        <v>26</v>
      </c>
      <c r="J20" s="73"/>
      <c r="K20" s="74"/>
      <c r="L20" s="184" t="s">
        <v>792</v>
      </c>
      <c r="M20" s="76"/>
      <c r="N20" s="77"/>
      <c r="BB20" s="7">
        <v>1</v>
      </c>
      <c r="BC20" s="7">
        <v>1</v>
      </c>
      <c r="BD20" s="7">
        <v>1</v>
      </c>
    </row>
    <row r="21" spans="1:60" ht="28.2" customHeight="1">
      <c r="A21" s="67"/>
      <c r="B21" s="68"/>
      <c r="C21" s="68"/>
      <c r="D21" s="69"/>
      <c r="E21" s="70" t="s">
        <v>41</v>
      </c>
      <c r="F21" s="80" t="s">
        <v>42</v>
      </c>
      <c r="G21" s="70"/>
      <c r="H21" s="71">
        <v>1</v>
      </c>
      <c r="I21" s="72" t="s">
        <v>26</v>
      </c>
      <c r="J21" s="73"/>
      <c r="K21" s="74"/>
      <c r="L21" s="184" t="s">
        <v>792</v>
      </c>
      <c r="M21" s="76"/>
      <c r="N21" s="77"/>
      <c r="BB21" s="7">
        <v>1</v>
      </c>
      <c r="BC21" s="7">
        <v>1</v>
      </c>
      <c r="BD21" s="7">
        <v>1</v>
      </c>
    </row>
    <row r="22" spans="1:60" ht="28.2" customHeight="1" thickBot="1">
      <c r="A22" s="81"/>
      <c r="B22" s="82"/>
      <c r="C22" s="82"/>
      <c r="D22" s="83"/>
      <c r="E22" s="84" t="s">
        <v>43</v>
      </c>
      <c r="F22" s="83" t="s">
        <v>44</v>
      </c>
      <c r="G22" s="84"/>
      <c r="H22" s="85">
        <v>1</v>
      </c>
      <c r="I22" s="86" t="s">
        <v>26</v>
      </c>
      <c r="J22" s="87"/>
      <c r="K22" s="88"/>
      <c r="L22" s="183" t="s">
        <v>792</v>
      </c>
      <c r="M22" s="90"/>
      <c r="N22" s="91"/>
      <c r="BB22" s="7">
        <v>1</v>
      </c>
      <c r="BC22" s="7">
        <v>1</v>
      </c>
      <c r="BD22" s="7">
        <v>1</v>
      </c>
    </row>
    <row r="23" spans="1:60" ht="28.2" customHeight="1">
      <c r="A23" s="92"/>
      <c r="B23" s="93"/>
      <c r="C23" s="93"/>
      <c r="D23" s="94"/>
      <c r="E23" s="95" t="s">
        <v>34</v>
      </c>
      <c r="F23" s="94"/>
      <c r="G23" s="95"/>
      <c r="H23" s="96">
        <v>1</v>
      </c>
      <c r="I23" s="97" t="s">
        <v>26</v>
      </c>
      <c r="J23" s="98"/>
      <c r="K23" s="99"/>
      <c r="L23" s="185" t="s">
        <v>792</v>
      </c>
      <c r="M23" s="101"/>
      <c r="N23" s="102"/>
      <c r="BB23" s="7">
        <v>1</v>
      </c>
      <c r="BC23" s="7">
        <v>1</v>
      </c>
      <c r="BD23" s="7">
        <v>1</v>
      </c>
    </row>
    <row r="24" spans="1:60" ht="28.2" customHeight="1">
      <c r="A24" s="67"/>
      <c r="B24" s="68"/>
      <c r="C24" s="68"/>
      <c r="D24" s="69"/>
      <c r="E24" s="70"/>
      <c r="F24" s="69"/>
      <c r="G24" s="70"/>
      <c r="H24" s="71"/>
      <c r="I24" s="72"/>
      <c r="J24" s="73"/>
      <c r="K24" s="74"/>
      <c r="L24" s="75">
        <f>INT(H24*J24)</f>
        <v>0</v>
      </c>
      <c r="M24" s="76"/>
      <c r="N24" s="77"/>
    </row>
    <row r="25" spans="1:60" ht="28.2" customHeight="1">
      <c r="A25" s="67"/>
      <c r="B25" s="68"/>
      <c r="C25" s="68" t="s">
        <v>670</v>
      </c>
      <c r="D25" s="69"/>
      <c r="E25" s="70"/>
      <c r="F25" s="69"/>
      <c r="G25" s="70"/>
      <c r="H25" s="71"/>
      <c r="I25" s="72"/>
      <c r="J25" s="73"/>
      <c r="K25" s="74" t="s">
        <v>35</v>
      </c>
      <c r="L25" s="184" t="s">
        <v>792</v>
      </c>
      <c r="M25" s="76" t="s">
        <v>36</v>
      </c>
      <c r="N25" s="77"/>
      <c r="BA25" s="7">
        <f>小計!$F$11</f>
        <v>1</v>
      </c>
      <c r="BG25" s="7" t="str">
        <f>IF(小計!$L$11="","",小計!$L$11)</f>
        <v/>
      </c>
      <c r="BH25" s="7" t="e">
        <f>IF(小計!#REF!="","",小計!#REF!)</f>
        <v>#REF!</v>
      </c>
    </row>
    <row r="26" spans="1:60" ht="28.2" customHeight="1">
      <c r="A26" s="67"/>
      <c r="B26" s="68"/>
      <c r="C26" s="68"/>
      <c r="D26" s="69"/>
      <c r="E26" s="70" t="s">
        <v>46</v>
      </c>
      <c r="F26" s="69" t="s">
        <v>47</v>
      </c>
      <c r="G26" s="70"/>
      <c r="H26" s="71">
        <v>1</v>
      </c>
      <c r="I26" s="72" t="s">
        <v>26</v>
      </c>
      <c r="J26" s="73"/>
      <c r="K26" s="74"/>
      <c r="L26" s="184" t="s">
        <v>792</v>
      </c>
      <c r="M26" s="76"/>
      <c r="N26" s="77"/>
      <c r="BB26" s="7">
        <v>1</v>
      </c>
      <c r="BC26" s="7">
        <v>1</v>
      </c>
      <c r="BD26" s="7">
        <v>1</v>
      </c>
    </row>
    <row r="27" spans="1:60" ht="28.2" customHeight="1">
      <c r="A27" s="67"/>
      <c r="B27" s="68"/>
      <c r="C27" s="68"/>
      <c r="D27" s="69"/>
      <c r="E27" s="78" t="s">
        <v>48</v>
      </c>
      <c r="F27" s="69" t="s">
        <v>49</v>
      </c>
      <c r="G27" s="70"/>
      <c r="H27" s="71">
        <v>1</v>
      </c>
      <c r="I27" s="72" t="s">
        <v>26</v>
      </c>
      <c r="J27" s="73"/>
      <c r="K27" s="74"/>
      <c r="L27" s="184" t="s">
        <v>792</v>
      </c>
      <c r="M27" s="76"/>
      <c r="N27" s="77"/>
      <c r="BB27" s="7">
        <v>1</v>
      </c>
      <c r="BC27" s="7">
        <v>1</v>
      </c>
      <c r="BD27" s="7">
        <v>1</v>
      </c>
    </row>
    <row r="28" spans="1:60" ht="28.2" customHeight="1">
      <c r="A28" s="67"/>
      <c r="B28" s="68"/>
      <c r="C28" s="68"/>
      <c r="D28" s="69"/>
      <c r="E28" s="70" t="s">
        <v>50</v>
      </c>
      <c r="F28" s="69" t="s">
        <v>32</v>
      </c>
      <c r="G28" s="70"/>
      <c r="H28" s="71">
        <v>1</v>
      </c>
      <c r="I28" s="72" t="s">
        <v>26</v>
      </c>
      <c r="J28" s="73"/>
      <c r="K28" s="74"/>
      <c r="L28" s="184" t="s">
        <v>792</v>
      </c>
      <c r="M28" s="76"/>
      <c r="N28" s="77"/>
      <c r="BB28" s="7">
        <v>1</v>
      </c>
      <c r="BC28" s="7">
        <v>1</v>
      </c>
      <c r="BD28" s="7">
        <v>1</v>
      </c>
    </row>
    <row r="29" spans="1:60" ht="28.2" customHeight="1">
      <c r="A29" s="67"/>
      <c r="B29" s="68"/>
      <c r="C29" s="68"/>
      <c r="D29" s="69"/>
      <c r="E29" s="78" t="s">
        <v>51</v>
      </c>
      <c r="F29" s="69"/>
      <c r="G29" s="70"/>
      <c r="H29" s="71">
        <v>1</v>
      </c>
      <c r="I29" s="72" t="s">
        <v>26</v>
      </c>
      <c r="J29" s="73"/>
      <c r="K29" s="74"/>
      <c r="L29" s="184" t="s">
        <v>792</v>
      </c>
      <c r="M29" s="76"/>
      <c r="N29" s="77"/>
      <c r="BB29" s="7">
        <v>1</v>
      </c>
      <c r="BC29" s="7">
        <v>1</v>
      </c>
      <c r="BD29" s="7">
        <v>1</v>
      </c>
    </row>
    <row r="30" spans="1:60" ht="28.2" customHeight="1">
      <c r="A30" s="67"/>
      <c r="B30" s="68"/>
      <c r="C30" s="68"/>
      <c r="D30" s="69"/>
      <c r="E30" s="78" t="s">
        <v>52</v>
      </c>
      <c r="F30" s="69"/>
      <c r="G30" s="70"/>
      <c r="H30" s="71">
        <v>1</v>
      </c>
      <c r="I30" s="72" t="s">
        <v>26</v>
      </c>
      <c r="J30" s="73"/>
      <c r="K30" s="74"/>
      <c r="L30" s="184" t="s">
        <v>792</v>
      </c>
      <c r="M30" s="76"/>
      <c r="N30" s="77"/>
      <c r="BB30" s="7">
        <v>1</v>
      </c>
      <c r="BC30" s="7">
        <v>1</v>
      </c>
      <c r="BD30" s="7">
        <v>1</v>
      </c>
    </row>
    <row r="31" spans="1:60" ht="28.2" customHeight="1">
      <c r="A31" s="67"/>
      <c r="B31" s="68"/>
      <c r="C31" s="68"/>
      <c r="D31" s="69"/>
      <c r="E31" s="70"/>
      <c r="F31" s="69"/>
      <c r="G31" s="70"/>
      <c r="H31" s="71"/>
      <c r="I31" s="72"/>
      <c r="J31" s="73"/>
      <c r="K31" s="74"/>
      <c r="L31" s="75">
        <f t="shared" ref="L31" si="0">INT(H31*J31)</f>
        <v>0</v>
      </c>
      <c r="M31" s="76"/>
      <c r="N31" s="77"/>
    </row>
    <row r="32" spans="1:60" ht="28.2" customHeight="1">
      <c r="A32" s="67"/>
      <c r="B32" s="68"/>
      <c r="C32" s="68" t="s">
        <v>671</v>
      </c>
      <c r="D32" s="69"/>
      <c r="E32" s="70"/>
      <c r="F32" s="69"/>
      <c r="G32" s="70"/>
      <c r="H32" s="71"/>
      <c r="I32" s="72"/>
      <c r="J32" s="73"/>
      <c r="K32" s="74" t="s">
        <v>35</v>
      </c>
      <c r="L32" s="184" t="s">
        <v>792</v>
      </c>
      <c r="M32" s="76" t="s">
        <v>36</v>
      </c>
      <c r="N32" s="77"/>
      <c r="BA32" s="7">
        <f>小計!$F$12</f>
        <v>1</v>
      </c>
      <c r="BG32" s="7" t="str">
        <f>IF(小計!$L$12="","",小計!$L$12)</f>
        <v/>
      </c>
      <c r="BH32" s="7" t="e">
        <f>IF(小計!#REF!="","",小計!#REF!)</f>
        <v>#REF!</v>
      </c>
    </row>
    <row r="33" spans="1:60" ht="28.2" customHeight="1">
      <c r="A33" s="67"/>
      <c r="B33" s="68"/>
      <c r="C33" s="68"/>
      <c r="D33" s="69"/>
      <c r="E33" s="78" t="s">
        <v>54</v>
      </c>
      <c r="F33" s="69" t="s">
        <v>55</v>
      </c>
      <c r="G33" s="70"/>
      <c r="H33" s="71">
        <v>1</v>
      </c>
      <c r="I33" s="72" t="s">
        <v>26</v>
      </c>
      <c r="J33" s="73"/>
      <c r="K33" s="74"/>
      <c r="L33" s="184" t="s">
        <v>792</v>
      </c>
      <c r="M33" s="76"/>
      <c r="N33" s="77"/>
      <c r="BB33" s="7">
        <v>1</v>
      </c>
      <c r="BC33" s="7">
        <v>1</v>
      </c>
      <c r="BD33" s="7">
        <v>1</v>
      </c>
    </row>
    <row r="34" spans="1:60" ht="28.2" customHeight="1">
      <c r="A34" s="67"/>
      <c r="B34" s="68"/>
      <c r="C34" s="68"/>
      <c r="D34" s="69"/>
      <c r="E34" s="78" t="s">
        <v>56</v>
      </c>
      <c r="F34" s="69"/>
      <c r="G34" s="70"/>
      <c r="H34" s="71">
        <v>1</v>
      </c>
      <c r="I34" s="72" t="s">
        <v>26</v>
      </c>
      <c r="J34" s="73"/>
      <c r="K34" s="74"/>
      <c r="L34" s="184" t="s">
        <v>792</v>
      </c>
      <c r="M34" s="76"/>
      <c r="N34" s="77"/>
      <c r="BB34" s="7">
        <v>1</v>
      </c>
      <c r="BC34" s="7">
        <v>1</v>
      </c>
      <c r="BD34" s="7">
        <v>1</v>
      </c>
    </row>
    <row r="35" spans="1:60" ht="28.2" customHeight="1">
      <c r="A35" s="67"/>
      <c r="B35" s="68"/>
      <c r="C35" s="68"/>
      <c r="D35" s="69"/>
      <c r="E35" s="70"/>
      <c r="F35" s="69"/>
      <c r="G35" s="70"/>
      <c r="H35" s="71"/>
      <c r="I35" s="72"/>
      <c r="J35" s="73"/>
      <c r="K35" s="74"/>
      <c r="L35" s="75">
        <f>INT(H35*J35)</f>
        <v>0</v>
      </c>
      <c r="M35" s="76"/>
      <c r="N35" s="77"/>
    </row>
    <row r="36" spans="1:60" ht="28.2" customHeight="1">
      <c r="A36" s="67"/>
      <c r="B36" s="68" t="s">
        <v>672</v>
      </c>
      <c r="C36" s="68"/>
      <c r="D36" s="69"/>
      <c r="E36" s="70"/>
      <c r="F36" s="69"/>
      <c r="G36" s="70"/>
      <c r="H36" s="71"/>
      <c r="I36" s="72"/>
      <c r="J36" s="73"/>
      <c r="K36" s="74" t="s">
        <v>22</v>
      </c>
      <c r="L36" s="184" t="s">
        <v>792</v>
      </c>
      <c r="M36" s="76" t="s">
        <v>23</v>
      </c>
      <c r="N36" s="77"/>
      <c r="BA36" s="7">
        <f>小計!$F$13</f>
        <v>1</v>
      </c>
      <c r="BG36" s="7" t="str">
        <f>IF(小計!$L$13="","",小計!$L$13)</f>
        <v/>
      </c>
      <c r="BH36" s="7" t="e">
        <f>IF(小計!#REF!="","",小計!#REF!)</f>
        <v>#REF!</v>
      </c>
    </row>
    <row r="37" spans="1:60" ht="28.2" customHeight="1">
      <c r="A37" s="67"/>
      <c r="B37" s="68"/>
      <c r="C37" s="68" t="s">
        <v>673</v>
      </c>
      <c r="D37" s="69"/>
      <c r="E37" s="70"/>
      <c r="F37" s="69"/>
      <c r="G37" s="70"/>
      <c r="H37" s="71"/>
      <c r="I37" s="72"/>
      <c r="J37" s="73"/>
      <c r="K37" s="74" t="s">
        <v>35</v>
      </c>
      <c r="L37" s="184" t="s">
        <v>792</v>
      </c>
      <c r="M37" s="76" t="s">
        <v>36</v>
      </c>
      <c r="N37" s="77"/>
      <c r="BA37" s="7">
        <f>小計!$F$14</f>
        <v>1</v>
      </c>
      <c r="BG37" s="7" t="str">
        <f>IF(小計!$L$14="","",小計!$L$14)</f>
        <v/>
      </c>
      <c r="BH37" s="7" t="e">
        <f>IF(小計!#REF!="","",小計!#REF!)</f>
        <v>#REF!</v>
      </c>
    </row>
    <row r="38" spans="1:60" ht="28.2" customHeight="1">
      <c r="A38" s="67"/>
      <c r="B38" s="68"/>
      <c r="C38" s="68"/>
      <c r="D38" s="69"/>
      <c r="E38" s="70" t="s">
        <v>59</v>
      </c>
      <c r="F38" s="69" t="s">
        <v>60</v>
      </c>
      <c r="G38" s="70"/>
      <c r="H38" s="71">
        <v>1</v>
      </c>
      <c r="I38" s="72" t="s">
        <v>61</v>
      </c>
      <c r="J38" s="73"/>
      <c r="K38" s="74"/>
      <c r="L38" s="184" t="s">
        <v>792</v>
      </c>
      <c r="M38" s="76"/>
      <c r="N38" s="77"/>
      <c r="BB38" s="7">
        <v>1</v>
      </c>
      <c r="BC38" s="7">
        <v>1</v>
      </c>
      <c r="BD38" s="7">
        <v>1</v>
      </c>
    </row>
    <row r="39" spans="1:60" ht="28.2" customHeight="1">
      <c r="A39" s="67"/>
      <c r="B39" s="68"/>
      <c r="C39" s="68"/>
      <c r="D39" s="69"/>
      <c r="E39" s="70" t="s">
        <v>62</v>
      </c>
      <c r="F39" s="69"/>
      <c r="G39" s="70"/>
      <c r="H39" s="71">
        <v>1</v>
      </c>
      <c r="I39" s="72" t="s">
        <v>61</v>
      </c>
      <c r="J39" s="73"/>
      <c r="K39" s="74"/>
      <c r="L39" s="184" t="s">
        <v>792</v>
      </c>
      <c r="M39" s="76"/>
      <c r="N39" s="77"/>
      <c r="BB39" s="7">
        <v>1</v>
      </c>
      <c r="BC39" s="7">
        <v>1</v>
      </c>
      <c r="BD39" s="7">
        <v>1</v>
      </c>
    </row>
    <row r="40" spans="1:60" ht="28.2" customHeight="1">
      <c r="A40" s="67"/>
      <c r="B40" s="68"/>
      <c r="C40" s="68"/>
      <c r="D40" s="69"/>
      <c r="E40" s="70" t="s">
        <v>63</v>
      </c>
      <c r="F40" s="69"/>
      <c r="G40" s="70"/>
      <c r="H40" s="71">
        <v>1</v>
      </c>
      <c r="I40" s="72" t="s">
        <v>26</v>
      </c>
      <c r="J40" s="73"/>
      <c r="K40" s="74"/>
      <c r="L40" s="184" t="s">
        <v>792</v>
      </c>
      <c r="M40" s="76"/>
      <c r="N40" s="77"/>
      <c r="BB40" s="7">
        <v>1</v>
      </c>
      <c r="BC40" s="7">
        <v>1</v>
      </c>
      <c r="BD40" s="7">
        <v>1</v>
      </c>
    </row>
    <row r="41" spans="1:60" ht="28.2" customHeight="1">
      <c r="A41" s="67"/>
      <c r="B41" s="68"/>
      <c r="C41" s="68"/>
      <c r="D41" s="69"/>
      <c r="E41" s="70"/>
      <c r="F41" s="69"/>
      <c r="G41" s="70"/>
      <c r="H41" s="71"/>
      <c r="I41" s="72"/>
      <c r="J41" s="73"/>
      <c r="K41" s="74"/>
      <c r="L41" s="75">
        <f>INT(H41*J41)</f>
        <v>0</v>
      </c>
      <c r="M41" s="76"/>
      <c r="N41" s="77"/>
    </row>
    <row r="42" spans="1:60" ht="28.2" customHeight="1" thickBot="1">
      <c r="A42" s="81"/>
      <c r="B42" s="82"/>
      <c r="C42" s="82" t="s">
        <v>674</v>
      </c>
      <c r="D42" s="83"/>
      <c r="E42" s="84"/>
      <c r="F42" s="83"/>
      <c r="G42" s="84"/>
      <c r="H42" s="85"/>
      <c r="I42" s="86"/>
      <c r="J42" s="87"/>
      <c r="K42" s="88" t="s">
        <v>35</v>
      </c>
      <c r="L42" s="183" t="s">
        <v>792</v>
      </c>
      <c r="M42" s="90" t="s">
        <v>36</v>
      </c>
      <c r="N42" s="91"/>
      <c r="BA42" s="7">
        <f>小計!$F$15</f>
        <v>1</v>
      </c>
      <c r="BG42" s="7" t="str">
        <f>IF(小計!$L$15="","",小計!$L$15)</f>
        <v/>
      </c>
      <c r="BH42" s="7" t="e">
        <f>IF(小計!#REF!="","",小計!#REF!)</f>
        <v>#REF!</v>
      </c>
    </row>
    <row r="43" spans="1:60" ht="28.2" customHeight="1">
      <c r="A43" s="92"/>
      <c r="B43" s="93"/>
      <c r="C43" s="93"/>
      <c r="D43" s="94"/>
      <c r="E43" s="95" t="s">
        <v>65</v>
      </c>
      <c r="F43" s="94" t="s">
        <v>66</v>
      </c>
      <c r="G43" s="95"/>
      <c r="H43" s="96">
        <v>4</v>
      </c>
      <c r="I43" s="97" t="s">
        <v>61</v>
      </c>
      <c r="J43" s="98"/>
      <c r="K43" s="99"/>
      <c r="L43" s="185" t="s">
        <v>792</v>
      </c>
      <c r="M43" s="101"/>
      <c r="N43" s="102"/>
      <c r="BB43" s="7">
        <v>1</v>
      </c>
      <c r="BC43" s="7">
        <v>1</v>
      </c>
      <c r="BD43" s="7">
        <v>1</v>
      </c>
    </row>
    <row r="44" spans="1:60" ht="28.2" customHeight="1">
      <c r="A44" s="67"/>
      <c r="B44" s="68"/>
      <c r="C44" s="68"/>
      <c r="D44" s="69"/>
      <c r="E44" s="70" t="s">
        <v>65</v>
      </c>
      <c r="F44" s="69" t="s">
        <v>67</v>
      </c>
      <c r="G44" s="70"/>
      <c r="H44" s="71">
        <v>4</v>
      </c>
      <c r="I44" s="72" t="s">
        <v>61</v>
      </c>
      <c r="J44" s="73"/>
      <c r="K44" s="74"/>
      <c r="L44" s="184" t="s">
        <v>792</v>
      </c>
      <c r="M44" s="76"/>
      <c r="N44" s="77"/>
      <c r="BB44" s="7">
        <v>1</v>
      </c>
      <c r="BC44" s="7">
        <v>1</v>
      </c>
      <c r="BD44" s="7">
        <v>1</v>
      </c>
    </row>
    <row r="45" spans="1:60" ht="28.2" customHeight="1">
      <c r="A45" s="67"/>
      <c r="B45" s="68"/>
      <c r="C45" s="68"/>
      <c r="D45" s="69"/>
      <c r="E45" s="70" t="s">
        <v>68</v>
      </c>
      <c r="F45" s="69" t="s">
        <v>69</v>
      </c>
      <c r="G45" s="70"/>
      <c r="H45" s="71">
        <v>1</v>
      </c>
      <c r="I45" s="72" t="s">
        <v>61</v>
      </c>
      <c r="J45" s="73"/>
      <c r="K45" s="74"/>
      <c r="L45" s="184" t="s">
        <v>792</v>
      </c>
      <c r="M45" s="76"/>
      <c r="N45" s="77"/>
      <c r="BB45" s="7">
        <v>1</v>
      </c>
      <c r="BC45" s="7">
        <v>1</v>
      </c>
      <c r="BD45" s="7">
        <v>1</v>
      </c>
    </row>
    <row r="46" spans="1:60" ht="28.2" customHeight="1">
      <c r="A46" s="67"/>
      <c r="B46" s="68"/>
      <c r="C46" s="68"/>
      <c r="D46" s="69"/>
      <c r="E46" s="70" t="s">
        <v>70</v>
      </c>
      <c r="F46" s="69" t="s">
        <v>71</v>
      </c>
      <c r="G46" s="70"/>
      <c r="H46" s="71">
        <v>2</v>
      </c>
      <c r="I46" s="72" t="s">
        <v>61</v>
      </c>
      <c r="J46" s="73"/>
      <c r="K46" s="74"/>
      <c r="L46" s="184" t="s">
        <v>792</v>
      </c>
      <c r="M46" s="76"/>
      <c r="N46" s="77"/>
      <c r="BB46" s="7">
        <v>1</v>
      </c>
      <c r="BC46" s="7">
        <v>1</v>
      </c>
      <c r="BD46" s="7">
        <v>1</v>
      </c>
    </row>
    <row r="47" spans="1:60" ht="28.2" customHeight="1">
      <c r="A47" s="67"/>
      <c r="B47" s="68"/>
      <c r="C47" s="68"/>
      <c r="D47" s="69"/>
      <c r="E47" s="70" t="s">
        <v>72</v>
      </c>
      <c r="F47" s="69" t="s">
        <v>73</v>
      </c>
      <c r="G47" s="70"/>
      <c r="H47" s="71">
        <v>1</v>
      </c>
      <c r="I47" s="72" t="s">
        <v>61</v>
      </c>
      <c r="J47" s="73"/>
      <c r="K47" s="74"/>
      <c r="L47" s="184" t="s">
        <v>792</v>
      </c>
      <c r="M47" s="76"/>
      <c r="N47" s="77"/>
      <c r="BB47" s="7">
        <v>1</v>
      </c>
      <c r="BC47" s="7">
        <v>1</v>
      </c>
      <c r="BD47" s="7">
        <v>1</v>
      </c>
    </row>
    <row r="48" spans="1:60" ht="28.2" customHeight="1">
      <c r="A48" s="67"/>
      <c r="B48" s="68"/>
      <c r="C48" s="68"/>
      <c r="D48" s="69"/>
      <c r="E48" s="70" t="s">
        <v>63</v>
      </c>
      <c r="F48" s="69"/>
      <c r="G48" s="70"/>
      <c r="H48" s="71">
        <v>1</v>
      </c>
      <c r="I48" s="72" t="s">
        <v>26</v>
      </c>
      <c r="J48" s="73"/>
      <c r="K48" s="74"/>
      <c r="L48" s="184" t="s">
        <v>792</v>
      </c>
      <c r="M48" s="76"/>
      <c r="N48" s="77"/>
      <c r="BB48" s="7">
        <v>1</v>
      </c>
      <c r="BC48" s="7">
        <v>1</v>
      </c>
      <c r="BD48" s="7">
        <v>1</v>
      </c>
    </row>
    <row r="49" spans="1:60" ht="28.2" customHeight="1">
      <c r="A49" s="67"/>
      <c r="B49" s="68"/>
      <c r="C49" s="68"/>
      <c r="D49" s="69"/>
      <c r="E49" s="70"/>
      <c r="F49" s="69"/>
      <c r="G49" s="70"/>
      <c r="H49" s="71"/>
      <c r="I49" s="72"/>
      <c r="J49" s="73"/>
      <c r="K49" s="74"/>
      <c r="L49" s="75">
        <f t="shared" ref="L49" si="1">INT(H49*J49)</f>
        <v>0</v>
      </c>
      <c r="M49" s="76"/>
      <c r="N49" s="77"/>
    </row>
    <row r="50" spans="1:60" ht="28.2" customHeight="1">
      <c r="A50" s="67"/>
      <c r="B50" s="68" t="s">
        <v>675</v>
      </c>
      <c r="C50" s="68"/>
      <c r="D50" s="69"/>
      <c r="E50" s="70"/>
      <c r="F50" s="69"/>
      <c r="G50" s="70"/>
      <c r="H50" s="71"/>
      <c r="I50" s="72"/>
      <c r="J50" s="73"/>
      <c r="K50" s="74" t="s">
        <v>22</v>
      </c>
      <c r="L50" s="184" t="s">
        <v>792</v>
      </c>
      <c r="M50" s="76" t="s">
        <v>23</v>
      </c>
      <c r="N50" s="77"/>
      <c r="BA50" s="7">
        <f>小計!$F$16</f>
        <v>1</v>
      </c>
      <c r="BG50" s="7" t="str">
        <f>IF(小計!$L$16="","",小計!$L$16)</f>
        <v/>
      </c>
      <c r="BH50" s="7" t="e">
        <f>IF(小計!#REF!="","",小計!#REF!)</f>
        <v>#REF!</v>
      </c>
    </row>
    <row r="51" spans="1:60" ht="28.2" customHeight="1">
      <c r="A51" s="67"/>
      <c r="B51" s="68"/>
      <c r="C51" s="68" t="s">
        <v>676</v>
      </c>
      <c r="D51" s="69"/>
      <c r="E51" s="70"/>
      <c r="F51" s="69"/>
      <c r="G51" s="70"/>
      <c r="H51" s="71"/>
      <c r="I51" s="72"/>
      <c r="J51" s="73"/>
      <c r="K51" s="74" t="s">
        <v>35</v>
      </c>
      <c r="L51" s="184" t="s">
        <v>792</v>
      </c>
      <c r="M51" s="76" t="s">
        <v>36</v>
      </c>
      <c r="N51" s="77"/>
      <c r="BA51" s="7">
        <f>小計!$F$17</f>
        <v>1</v>
      </c>
      <c r="BG51" s="7" t="str">
        <f>IF(小計!$L$17="","",小計!$L$17)</f>
        <v/>
      </c>
      <c r="BH51" s="7" t="e">
        <f>IF(小計!#REF!="","",小計!#REF!)</f>
        <v>#REF!</v>
      </c>
    </row>
    <row r="52" spans="1:60" ht="28.2" customHeight="1">
      <c r="A52" s="67"/>
      <c r="B52" s="68"/>
      <c r="C52" s="68"/>
      <c r="D52" s="69"/>
      <c r="E52" s="70" t="s">
        <v>76</v>
      </c>
      <c r="F52" s="69" t="s">
        <v>77</v>
      </c>
      <c r="G52" s="70"/>
      <c r="H52" s="71">
        <v>45</v>
      </c>
      <c r="I52" s="72" t="s">
        <v>78</v>
      </c>
      <c r="J52" s="73"/>
      <c r="K52" s="74"/>
      <c r="L52" s="184" t="s">
        <v>792</v>
      </c>
      <c r="M52" s="76"/>
      <c r="N52" s="77"/>
      <c r="BB52" s="7">
        <v>1</v>
      </c>
      <c r="BC52" s="7">
        <v>1</v>
      </c>
      <c r="BD52" s="7">
        <v>1</v>
      </c>
    </row>
    <row r="53" spans="1:60" ht="28.2" customHeight="1">
      <c r="A53" s="67"/>
      <c r="B53" s="68"/>
      <c r="C53" s="68"/>
      <c r="D53" s="69"/>
      <c r="E53" s="70" t="s">
        <v>79</v>
      </c>
      <c r="F53" s="69" t="s">
        <v>80</v>
      </c>
      <c r="G53" s="70"/>
      <c r="H53" s="71">
        <v>1</v>
      </c>
      <c r="I53" s="72" t="s">
        <v>26</v>
      </c>
      <c r="J53" s="73"/>
      <c r="K53" s="74"/>
      <c r="L53" s="184" t="s">
        <v>792</v>
      </c>
      <c r="M53" s="76"/>
      <c r="N53" s="77"/>
      <c r="BB53" s="7">
        <v>1</v>
      </c>
      <c r="BC53" s="7">
        <v>1</v>
      </c>
      <c r="BD53" s="7">
        <v>1</v>
      </c>
    </row>
    <row r="54" spans="1:60" ht="28.2" customHeight="1">
      <c r="A54" s="67"/>
      <c r="B54" s="68"/>
      <c r="C54" s="68"/>
      <c r="D54" s="69"/>
      <c r="E54" s="70" t="s">
        <v>63</v>
      </c>
      <c r="F54" s="69"/>
      <c r="G54" s="70"/>
      <c r="H54" s="71">
        <v>1</v>
      </c>
      <c r="I54" s="72" t="s">
        <v>26</v>
      </c>
      <c r="J54" s="73"/>
      <c r="K54" s="74"/>
      <c r="L54" s="184" t="s">
        <v>792</v>
      </c>
      <c r="M54" s="76"/>
      <c r="N54" s="77"/>
      <c r="BB54" s="7">
        <v>1</v>
      </c>
      <c r="BC54" s="7">
        <v>1</v>
      </c>
      <c r="BD54" s="7">
        <v>1</v>
      </c>
    </row>
    <row r="55" spans="1:60" ht="28.2" customHeight="1">
      <c r="A55" s="67"/>
      <c r="B55" s="68"/>
      <c r="C55" s="68"/>
      <c r="D55" s="69"/>
      <c r="E55" s="70"/>
      <c r="F55" s="69"/>
      <c r="G55" s="70"/>
      <c r="H55" s="71"/>
      <c r="I55" s="72"/>
      <c r="J55" s="73"/>
      <c r="K55" s="74"/>
      <c r="L55" s="75">
        <f>INT(H55*J55)</f>
        <v>0</v>
      </c>
      <c r="M55" s="76"/>
      <c r="N55" s="77"/>
    </row>
    <row r="56" spans="1:60" ht="28.2" customHeight="1">
      <c r="A56" s="67"/>
      <c r="B56" s="68"/>
      <c r="C56" s="68" t="s">
        <v>677</v>
      </c>
      <c r="D56" s="69"/>
      <c r="E56" s="70"/>
      <c r="F56" s="69"/>
      <c r="G56" s="70"/>
      <c r="H56" s="71"/>
      <c r="I56" s="72"/>
      <c r="J56" s="73"/>
      <c r="K56" s="74" t="s">
        <v>35</v>
      </c>
      <c r="L56" s="184" t="s">
        <v>792</v>
      </c>
      <c r="M56" s="76" t="s">
        <v>36</v>
      </c>
      <c r="N56" s="77"/>
      <c r="BA56" s="7">
        <f>小計!$F$18</f>
        <v>1</v>
      </c>
      <c r="BG56" s="7" t="str">
        <f>IF(小計!$L$18="","",小計!$L$18)</f>
        <v/>
      </c>
      <c r="BH56" s="7" t="e">
        <f>IF(小計!#REF!="","",小計!#REF!)</f>
        <v>#REF!</v>
      </c>
    </row>
    <row r="57" spans="1:60" ht="28.2" customHeight="1">
      <c r="A57" s="67"/>
      <c r="B57" s="68"/>
      <c r="C57" s="68"/>
      <c r="D57" s="69"/>
      <c r="E57" s="70" t="s">
        <v>82</v>
      </c>
      <c r="F57" s="69" t="s">
        <v>83</v>
      </c>
      <c r="G57" s="70"/>
      <c r="H57" s="71">
        <v>35</v>
      </c>
      <c r="I57" s="72" t="s">
        <v>84</v>
      </c>
      <c r="J57" s="73"/>
      <c r="K57" s="74"/>
      <c r="L57" s="184" t="s">
        <v>792</v>
      </c>
      <c r="M57" s="76"/>
      <c r="N57" s="77"/>
      <c r="BB57" s="7">
        <v>1</v>
      </c>
      <c r="BC57" s="7">
        <v>1</v>
      </c>
      <c r="BD57" s="7">
        <v>1</v>
      </c>
    </row>
    <row r="58" spans="1:60" ht="28.2" customHeight="1">
      <c r="A58" s="67"/>
      <c r="B58" s="68"/>
      <c r="C58" s="68"/>
      <c r="D58" s="69"/>
      <c r="E58" s="70" t="s">
        <v>85</v>
      </c>
      <c r="F58" s="69" t="s">
        <v>86</v>
      </c>
      <c r="G58" s="70"/>
      <c r="H58" s="71">
        <v>55</v>
      </c>
      <c r="I58" s="72" t="s">
        <v>78</v>
      </c>
      <c r="J58" s="73"/>
      <c r="K58" s="74"/>
      <c r="L58" s="184" t="s">
        <v>792</v>
      </c>
      <c r="M58" s="76"/>
      <c r="N58" s="77"/>
      <c r="BB58" s="7">
        <v>1</v>
      </c>
      <c r="BC58" s="7">
        <v>1</v>
      </c>
      <c r="BD58" s="7">
        <v>1</v>
      </c>
    </row>
    <row r="59" spans="1:60" ht="28.2" customHeight="1">
      <c r="A59" s="67"/>
      <c r="B59" s="68"/>
      <c r="C59" s="68"/>
      <c r="D59" s="69"/>
      <c r="E59" s="70" t="s">
        <v>63</v>
      </c>
      <c r="F59" s="69"/>
      <c r="G59" s="70"/>
      <c r="H59" s="71">
        <v>1</v>
      </c>
      <c r="I59" s="72" t="s">
        <v>26</v>
      </c>
      <c r="J59" s="73"/>
      <c r="K59" s="74"/>
      <c r="L59" s="184" t="s">
        <v>792</v>
      </c>
      <c r="M59" s="76"/>
      <c r="N59" s="77"/>
      <c r="BB59" s="7">
        <v>1</v>
      </c>
      <c r="BC59" s="7">
        <v>1</v>
      </c>
      <c r="BD59" s="7">
        <v>1</v>
      </c>
    </row>
    <row r="60" spans="1:60" ht="28.2" customHeight="1">
      <c r="A60" s="67"/>
      <c r="B60" s="68"/>
      <c r="C60" s="68"/>
      <c r="D60" s="69"/>
      <c r="E60" s="70"/>
      <c r="F60" s="69"/>
      <c r="G60" s="70"/>
      <c r="H60" s="71"/>
      <c r="I60" s="72"/>
      <c r="J60" s="73"/>
      <c r="K60" s="74"/>
      <c r="L60" s="75">
        <f>INT(H60*J60)</f>
        <v>0</v>
      </c>
      <c r="M60" s="76"/>
      <c r="N60" s="77"/>
    </row>
    <row r="61" spans="1:60" ht="28.2" customHeight="1">
      <c r="A61" s="67"/>
      <c r="B61" s="68" t="s">
        <v>678</v>
      </c>
      <c r="C61" s="68"/>
      <c r="D61" s="69"/>
      <c r="E61" s="70"/>
      <c r="F61" s="69"/>
      <c r="G61" s="70"/>
      <c r="H61" s="71"/>
      <c r="I61" s="72"/>
      <c r="J61" s="73"/>
      <c r="K61" s="74" t="s">
        <v>22</v>
      </c>
      <c r="L61" s="181" t="s">
        <v>790</v>
      </c>
      <c r="M61" s="76" t="s">
        <v>23</v>
      </c>
      <c r="N61" s="77"/>
      <c r="BA61" s="7">
        <f>小計!$F$19</f>
        <v>1</v>
      </c>
      <c r="BG61" s="7" t="str">
        <f>IF(小計!$L$19="","",小計!$L$19)</f>
        <v/>
      </c>
      <c r="BH61" s="7" t="e">
        <f>IF(小計!#REF!="","",小計!#REF!)</f>
        <v>#REF!</v>
      </c>
    </row>
    <row r="62" spans="1:60" ht="28.2" customHeight="1" thickBot="1">
      <c r="A62" s="81"/>
      <c r="B62" s="82"/>
      <c r="C62" s="82"/>
      <c r="D62" s="83"/>
      <c r="E62" s="84"/>
      <c r="F62" s="83" t="s">
        <v>25</v>
      </c>
      <c r="G62" s="84"/>
      <c r="H62" s="85"/>
      <c r="I62" s="86"/>
      <c r="J62" s="87"/>
      <c r="K62" s="88"/>
      <c r="L62" s="187" t="s">
        <v>790</v>
      </c>
      <c r="M62" s="90"/>
      <c r="N62" s="91"/>
      <c r="BB62" s="7">
        <v>1</v>
      </c>
      <c r="BC62" s="7">
        <v>1</v>
      </c>
    </row>
    <row r="63" spans="1:60" ht="28.2" customHeight="1">
      <c r="A63" s="92"/>
      <c r="B63" s="93"/>
      <c r="C63" s="93"/>
      <c r="D63" s="94"/>
      <c r="E63" s="95"/>
      <c r="F63" s="94"/>
      <c r="G63" s="95"/>
      <c r="H63" s="96"/>
      <c r="I63" s="97"/>
      <c r="J63" s="98"/>
      <c r="K63" s="99"/>
      <c r="L63" s="100">
        <f>INT(H63*J63)</f>
        <v>0</v>
      </c>
      <c r="M63" s="101"/>
      <c r="N63" s="102"/>
    </row>
    <row r="64" spans="1:60" ht="28.2" customHeight="1">
      <c r="A64" s="67"/>
      <c r="B64" s="68" t="s">
        <v>679</v>
      </c>
      <c r="C64" s="68"/>
      <c r="D64" s="69"/>
      <c r="E64" s="70"/>
      <c r="F64" s="69"/>
      <c r="G64" s="70"/>
      <c r="H64" s="71"/>
      <c r="I64" s="72"/>
      <c r="J64" s="73"/>
      <c r="K64" s="74" t="s">
        <v>22</v>
      </c>
      <c r="L64" s="184" t="s">
        <v>792</v>
      </c>
      <c r="M64" s="76" t="s">
        <v>23</v>
      </c>
      <c r="N64" s="77"/>
      <c r="BA64" s="7">
        <f>小計!$F$20</f>
        <v>1</v>
      </c>
      <c r="BG64" s="7" t="str">
        <f>IF(小計!$L$20="","",小計!$L$20)</f>
        <v/>
      </c>
      <c r="BH64" s="7" t="e">
        <f>IF(小計!#REF!="","",小計!#REF!)</f>
        <v>#REF!</v>
      </c>
    </row>
    <row r="65" spans="1:60" ht="28.2" customHeight="1">
      <c r="A65" s="67"/>
      <c r="B65" s="68"/>
      <c r="C65" s="68"/>
      <c r="D65" s="69"/>
      <c r="E65" s="103" t="s">
        <v>89</v>
      </c>
      <c r="F65" s="69"/>
      <c r="G65" s="70"/>
      <c r="H65" s="104">
        <v>1</v>
      </c>
      <c r="I65" s="72" t="s">
        <v>26</v>
      </c>
      <c r="J65" s="105"/>
      <c r="K65" s="74"/>
      <c r="L65" s="184" t="s">
        <v>792</v>
      </c>
      <c r="M65" s="76"/>
      <c r="N65" s="77"/>
      <c r="BB65" s="7">
        <v>1</v>
      </c>
      <c r="BC65" s="7">
        <v>1</v>
      </c>
    </row>
    <row r="66" spans="1:60" ht="28.2" customHeight="1">
      <c r="A66" s="67"/>
      <c r="B66" s="68"/>
      <c r="C66" s="68"/>
      <c r="D66" s="69"/>
      <c r="E66" s="103" t="s">
        <v>90</v>
      </c>
      <c r="F66" s="69"/>
      <c r="G66" s="70"/>
      <c r="H66" s="104">
        <v>1</v>
      </c>
      <c r="I66" s="72" t="s">
        <v>26</v>
      </c>
      <c r="J66" s="105"/>
      <c r="K66" s="74"/>
      <c r="L66" s="184" t="s">
        <v>792</v>
      </c>
      <c r="M66" s="76"/>
      <c r="N66" s="77"/>
      <c r="BB66" s="7">
        <v>1</v>
      </c>
      <c r="BC66" s="7">
        <v>1</v>
      </c>
    </row>
    <row r="67" spans="1:60" ht="28.2" customHeight="1">
      <c r="A67" s="67"/>
      <c r="B67" s="68"/>
      <c r="C67" s="68"/>
      <c r="D67" s="69"/>
      <c r="E67" s="103"/>
      <c r="F67" s="69"/>
      <c r="G67" s="70"/>
      <c r="H67" s="104"/>
      <c r="I67" s="72"/>
      <c r="J67" s="105"/>
      <c r="K67" s="74"/>
      <c r="L67" s="75">
        <f>INT(H67*J67)</f>
        <v>0</v>
      </c>
      <c r="M67" s="76"/>
      <c r="N67" s="77"/>
    </row>
    <row r="68" spans="1:60" ht="28.2" customHeight="1">
      <c r="A68" s="67"/>
      <c r="B68" s="68" t="s">
        <v>680</v>
      </c>
      <c r="C68" s="68"/>
      <c r="D68" s="69"/>
      <c r="E68" s="70"/>
      <c r="F68" s="69"/>
      <c r="G68" s="70"/>
      <c r="H68" s="71"/>
      <c r="I68" s="72"/>
      <c r="J68" s="73"/>
      <c r="K68" s="74" t="s">
        <v>22</v>
      </c>
      <c r="L68" s="184" t="s">
        <v>792</v>
      </c>
      <c r="M68" s="76" t="s">
        <v>23</v>
      </c>
      <c r="N68" s="77"/>
      <c r="BA68" s="7">
        <f>小計!$F$21</f>
        <v>1</v>
      </c>
      <c r="BG68" s="7" t="str">
        <f>IF(小計!$L$21="","",小計!$L$21)</f>
        <v/>
      </c>
      <c r="BH68" s="7" t="e">
        <f>IF(小計!#REF!="","",小計!#REF!)</f>
        <v>#REF!</v>
      </c>
    </row>
    <row r="69" spans="1:60" ht="28.2" customHeight="1">
      <c r="A69" s="67"/>
      <c r="B69" s="68"/>
      <c r="C69" s="68"/>
      <c r="D69" s="69"/>
      <c r="E69" s="103" t="s">
        <v>92</v>
      </c>
      <c r="F69" s="69" t="s">
        <v>93</v>
      </c>
      <c r="G69" s="70"/>
      <c r="H69" s="104">
        <v>1</v>
      </c>
      <c r="I69" s="72" t="s">
        <v>26</v>
      </c>
      <c r="J69" s="105"/>
      <c r="K69" s="74"/>
      <c r="L69" s="184" t="s">
        <v>792</v>
      </c>
      <c r="M69" s="76"/>
      <c r="N69" s="77"/>
      <c r="BB69" s="7">
        <v>1</v>
      </c>
      <c r="BC69" s="7">
        <v>1</v>
      </c>
    </row>
    <row r="70" spans="1:60" ht="28.2" customHeight="1">
      <c r="A70" s="67"/>
      <c r="B70" s="68"/>
      <c r="C70" s="68"/>
      <c r="D70" s="69"/>
      <c r="E70" s="103" t="s">
        <v>90</v>
      </c>
      <c r="F70" s="69"/>
      <c r="G70" s="70"/>
      <c r="H70" s="104">
        <v>1</v>
      </c>
      <c r="I70" s="72" t="s">
        <v>26</v>
      </c>
      <c r="J70" s="105"/>
      <c r="K70" s="74"/>
      <c r="L70" s="184" t="s">
        <v>792</v>
      </c>
      <c r="M70" s="76"/>
      <c r="N70" s="77"/>
      <c r="BB70" s="7">
        <v>1</v>
      </c>
      <c r="BC70" s="7">
        <v>1</v>
      </c>
    </row>
    <row r="71" spans="1:60" ht="28.2" customHeight="1">
      <c r="A71" s="67"/>
      <c r="B71" s="68"/>
      <c r="C71" s="68"/>
      <c r="D71" s="69"/>
      <c r="E71" s="103" t="s">
        <v>94</v>
      </c>
      <c r="F71" s="69" t="s">
        <v>25</v>
      </c>
      <c r="G71" s="70"/>
      <c r="H71" s="104">
        <v>1</v>
      </c>
      <c r="I71" s="72" t="s">
        <v>26</v>
      </c>
      <c r="J71" s="105"/>
      <c r="K71" s="74"/>
      <c r="L71" s="181" t="s">
        <v>790</v>
      </c>
      <c r="M71" s="76"/>
      <c r="N71" s="77"/>
      <c r="BB71" s="7">
        <v>1</v>
      </c>
      <c r="BC71" s="7">
        <v>1</v>
      </c>
    </row>
    <row r="72" spans="1:60" ht="28.2" customHeight="1">
      <c r="A72" s="67"/>
      <c r="B72" s="68"/>
      <c r="C72" s="68"/>
      <c r="D72" s="69"/>
      <c r="E72" s="103" t="s">
        <v>95</v>
      </c>
      <c r="F72" s="69" t="s">
        <v>25</v>
      </c>
      <c r="G72" s="70"/>
      <c r="H72" s="104">
        <v>1</v>
      </c>
      <c r="I72" s="72" t="s">
        <v>26</v>
      </c>
      <c r="J72" s="105"/>
      <c r="K72" s="74"/>
      <c r="L72" s="181" t="s">
        <v>790</v>
      </c>
      <c r="M72" s="76"/>
      <c r="N72" s="77"/>
      <c r="BB72" s="7">
        <v>1</v>
      </c>
      <c r="BC72" s="7">
        <v>1</v>
      </c>
    </row>
    <row r="73" spans="1:60" ht="28.2" customHeight="1">
      <c r="A73" s="67"/>
      <c r="B73" s="68"/>
      <c r="C73" s="68"/>
      <c r="D73" s="69"/>
      <c r="E73" s="103" t="s">
        <v>96</v>
      </c>
      <c r="F73" s="69" t="s">
        <v>25</v>
      </c>
      <c r="G73" s="70"/>
      <c r="H73" s="104">
        <v>1</v>
      </c>
      <c r="I73" s="72" t="s">
        <v>26</v>
      </c>
      <c r="J73" s="105"/>
      <c r="K73" s="74"/>
      <c r="L73" s="181" t="s">
        <v>790</v>
      </c>
      <c r="M73" s="76"/>
      <c r="N73" s="77"/>
      <c r="BB73" s="7">
        <v>1</v>
      </c>
      <c r="BC73" s="7">
        <v>1</v>
      </c>
    </row>
    <row r="74" spans="1:60" ht="28.2" customHeight="1">
      <c r="A74" s="67"/>
      <c r="B74" s="68"/>
      <c r="C74" s="68"/>
      <c r="D74" s="69"/>
      <c r="E74" s="103"/>
      <c r="F74" s="69"/>
      <c r="G74" s="70"/>
      <c r="H74" s="104"/>
      <c r="I74" s="72"/>
      <c r="J74" s="105"/>
      <c r="K74" s="74"/>
      <c r="L74" s="75">
        <f t="shared" ref="L74" si="2">INT(H74*J74)</f>
        <v>0</v>
      </c>
      <c r="M74" s="76"/>
      <c r="N74" s="77"/>
    </row>
    <row r="75" spans="1:60" ht="28.2" customHeight="1">
      <c r="A75" s="67"/>
      <c r="B75" s="68" t="s">
        <v>681</v>
      </c>
      <c r="C75" s="68"/>
      <c r="D75" s="69"/>
      <c r="E75" s="103"/>
      <c r="F75" s="69"/>
      <c r="G75" s="70"/>
      <c r="H75" s="104"/>
      <c r="I75" s="72"/>
      <c r="J75" s="105"/>
      <c r="K75" s="74" t="s">
        <v>22</v>
      </c>
      <c r="L75" s="184" t="s">
        <v>792</v>
      </c>
      <c r="M75" s="76" t="s">
        <v>23</v>
      </c>
      <c r="N75" s="77"/>
      <c r="BA75" s="7">
        <f>小計!$F$22</f>
        <v>1</v>
      </c>
      <c r="BG75" s="7" t="str">
        <f>IF(小計!$L$22="","",小計!$L$22)</f>
        <v/>
      </c>
      <c r="BH75" s="7" t="e">
        <f>IF(小計!#REF!="","",小計!#REF!)</f>
        <v>#REF!</v>
      </c>
    </row>
    <row r="76" spans="1:60" ht="28.2" customHeight="1">
      <c r="A76" s="67"/>
      <c r="B76" s="68"/>
      <c r="C76" s="68"/>
      <c r="D76" s="69"/>
      <c r="E76" s="103" t="s">
        <v>98</v>
      </c>
      <c r="F76" s="69" t="s">
        <v>99</v>
      </c>
      <c r="G76" s="70"/>
      <c r="H76" s="104">
        <v>1</v>
      </c>
      <c r="I76" s="72" t="s">
        <v>26</v>
      </c>
      <c r="J76" s="105"/>
      <c r="K76" s="74"/>
      <c r="L76" s="184" t="s">
        <v>792</v>
      </c>
      <c r="M76" s="76"/>
      <c r="N76" s="77"/>
      <c r="BB76" s="7">
        <v>1</v>
      </c>
      <c r="BC76" s="7">
        <v>1</v>
      </c>
    </row>
    <row r="77" spans="1:60" ht="28.2" customHeight="1">
      <c r="A77" s="67"/>
      <c r="B77" s="68"/>
      <c r="C77" s="68"/>
      <c r="D77" s="69"/>
      <c r="E77" s="103" t="s">
        <v>100</v>
      </c>
      <c r="F77" s="69"/>
      <c r="G77" s="70"/>
      <c r="H77" s="104">
        <v>1</v>
      </c>
      <c r="I77" s="72" t="s">
        <v>26</v>
      </c>
      <c r="J77" s="105"/>
      <c r="K77" s="74"/>
      <c r="L77" s="184" t="s">
        <v>792</v>
      </c>
      <c r="M77" s="76"/>
      <c r="N77" s="77"/>
      <c r="BB77" s="7">
        <v>1</v>
      </c>
      <c r="BC77" s="7">
        <v>1</v>
      </c>
    </row>
    <row r="78" spans="1:60" ht="28.2" customHeight="1">
      <c r="A78" s="67"/>
      <c r="B78" s="68"/>
      <c r="C78" s="68"/>
      <c r="D78" s="69"/>
      <c r="E78" s="103" t="s">
        <v>101</v>
      </c>
      <c r="F78" s="69"/>
      <c r="G78" s="70"/>
      <c r="H78" s="104">
        <v>1</v>
      </c>
      <c r="I78" s="72" t="s">
        <v>26</v>
      </c>
      <c r="J78" s="105"/>
      <c r="K78" s="74"/>
      <c r="L78" s="184" t="s">
        <v>792</v>
      </c>
      <c r="M78" s="76"/>
      <c r="N78" s="77"/>
      <c r="BB78" s="7">
        <v>1</v>
      </c>
      <c r="BC78" s="7">
        <v>1</v>
      </c>
    </row>
    <row r="79" spans="1:60" ht="28.2" customHeight="1">
      <c r="A79" s="67"/>
      <c r="B79" s="68"/>
      <c r="C79" s="68"/>
      <c r="D79" s="69"/>
      <c r="E79" s="103" t="s">
        <v>90</v>
      </c>
      <c r="F79" s="69"/>
      <c r="G79" s="70"/>
      <c r="H79" s="104">
        <v>1</v>
      </c>
      <c r="I79" s="72" t="s">
        <v>26</v>
      </c>
      <c r="J79" s="105"/>
      <c r="K79" s="74"/>
      <c r="L79" s="184" t="s">
        <v>792</v>
      </c>
      <c r="M79" s="76"/>
      <c r="N79" s="77"/>
      <c r="BB79" s="7">
        <v>1</v>
      </c>
      <c r="BC79" s="7">
        <v>1</v>
      </c>
    </row>
    <row r="80" spans="1:60" ht="28.2" customHeight="1">
      <c r="A80" s="67"/>
      <c r="B80" s="68"/>
      <c r="C80" s="68"/>
      <c r="D80" s="69"/>
      <c r="E80" s="103"/>
      <c r="F80" s="69"/>
      <c r="G80" s="70"/>
      <c r="H80" s="104"/>
      <c r="I80" s="72"/>
      <c r="J80" s="105"/>
      <c r="K80" s="74"/>
      <c r="L80" s="75">
        <f>INT(H80*J80)</f>
        <v>0</v>
      </c>
      <c r="M80" s="76"/>
      <c r="N80" s="77"/>
    </row>
    <row r="81" spans="1:60" ht="28.2" customHeight="1">
      <c r="A81" s="67"/>
      <c r="B81" s="68" t="s">
        <v>682</v>
      </c>
      <c r="C81" s="68"/>
      <c r="D81" s="69"/>
      <c r="E81" s="70"/>
      <c r="F81" s="69"/>
      <c r="G81" s="70"/>
      <c r="H81" s="71"/>
      <c r="I81" s="72"/>
      <c r="J81" s="73"/>
      <c r="K81" s="74" t="s">
        <v>22</v>
      </c>
      <c r="L81" s="184" t="s">
        <v>792</v>
      </c>
      <c r="M81" s="76" t="s">
        <v>23</v>
      </c>
      <c r="N81" s="77"/>
      <c r="BA81" s="7">
        <f>小計!$F$23</f>
        <v>1</v>
      </c>
      <c r="BG81" s="7" t="str">
        <f>IF(小計!$L$23="","",小計!$L$23)</f>
        <v/>
      </c>
      <c r="BH81" s="7" t="e">
        <f>IF(小計!#REF!="","",小計!#REF!)</f>
        <v>#REF!</v>
      </c>
    </row>
    <row r="82" spans="1:60" ht="28.2" customHeight="1" thickBot="1">
      <c r="A82" s="81"/>
      <c r="B82" s="82"/>
      <c r="C82" s="82"/>
      <c r="D82" s="83"/>
      <c r="E82" s="106" t="s">
        <v>103</v>
      </c>
      <c r="F82" s="83" t="s">
        <v>683</v>
      </c>
      <c r="G82" s="84"/>
      <c r="H82" s="107">
        <v>1</v>
      </c>
      <c r="I82" s="86" t="s">
        <v>26</v>
      </c>
      <c r="J82" s="87"/>
      <c r="K82" s="88"/>
      <c r="L82" s="183" t="s">
        <v>792</v>
      </c>
      <c r="M82" s="90"/>
      <c r="N82" s="91"/>
      <c r="BB82" s="7">
        <v>1</v>
      </c>
      <c r="BC82" s="7">
        <v>1</v>
      </c>
    </row>
    <row r="83" spans="1:60" ht="28.2" customHeight="1">
      <c r="A83" s="92"/>
      <c r="B83" s="93"/>
      <c r="C83" s="93"/>
      <c r="D83" s="94"/>
      <c r="E83" s="108" t="s">
        <v>684</v>
      </c>
      <c r="F83" s="94" t="s">
        <v>685</v>
      </c>
      <c r="G83" s="95"/>
      <c r="H83" s="109">
        <v>1</v>
      </c>
      <c r="I83" s="97" t="s">
        <v>61</v>
      </c>
      <c r="J83" s="110"/>
      <c r="K83" s="99"/>
      <c r="L83" s="185" t="s">
        <v>792</v>
      </c>
      <c r="M83" s="101"/>
      <c r="N83" s="102"/>
      <c r="BB83" s="7">
        <v>1</v>
      </c>
      <c r="BC83" s="7">
        <v>1</v>
      </c>
    </row>
    <row r="84" spans="1:60" ht="28.2" customHeight="1">
      <c r="A84" s="67"/>
      <c r="B84" s="68"/>
      <c r="C84" s="68"/>
      <c r="D84" s="69"/>
      <c r="E84" s="70"/>
      <c r="F84" s="69"/>
      <c r="G84" s="70"/>
      <c r="H84" s="71"/>
      <c r="I84" s="72"/>
      <c r="J84" s="73"/>
      <c r="K84" s="74"/>
      <c r="L84" s="75">
        <f>INT(H84*J84)</f>
        <v>0</v>
      </c>
      <c r="M84" s="76"/>
      <c r="N84" s="77"/>
    </row>
    <row r="85" spans="1:60" ht="28.2" customHeight="1">
      <c r="A85" s="67" t="s">
        <v>686</v>
      </c>
      <c r="B85" s="68"/>
      <c r="C85" s="68"/>
      <c r="D85" s="69"/>
      <c r="E85" s="70"/>
      <c r="F85" s="69"/>
      <c r="G85" s="70"/>
      <c r="H85" s="71"/>
      <c r="I85" s="72"/>
      <c r="J85" s="73"/>
      <c r="K85" s="74" t="s">
        <v>20</v>
      </c>
      <c r="L85" s="75">
        <f>SUBTOTAL(9,L86:L295)</f>
        <v>0</v>
      </c>
      <c r="M85" s="76" t="s">
        <v>21</v>
      </c>
      <c r="N85" s="77"/>
      <c r="BA85" s="7">
        <f>小計!$F$25</f>
        <v>1</v>
      </c>
      <c r="BG85" s="7" t="str">
        <f>IF(小計!$L$25="","",小計!$L$25)</f>
        <v/>
      </c>
      <c r="BH85" s="7" t="e">
        <f>IF(小計!#REF!="","",小計!#REF!)</f>
        <v>#REF!</v>
      </c>
    </row>
    <row r="86" spans="1:60" ht="28.2" customHeight="1">
      <c r="A86" s="67"/>
      <c r="B86" s="68" t="s">
        <v>687</v>
      </c>
      <c r="C86" s="68"/>
      <c r="D86" s="69"/>
      <c r="E86" s="70"/>
      <c r="F86" s="69"/>
      <c r="G86" s="70"/>
      <c r="H86" s="71"/>
      <c r="I86" s="72"/>
      <c r="J86" s="73"/>
      <c r="K86" s="74" t="s">
        <v>22</v>
      </c>
      <c r="L86" s="75">
        <f>SUBTOTAL(9,L87:L96)</f>
        <v>0</v>
      </c>
      <c r="M86" s="76" t="s">
        <v>23</v>
      </c>
      <c r="N86" s="77" t="s">
        <v>788</v>
      </c>
      <c r="BA86" s="7">
        <f>小計!$F$26</f>
        <v>1</v>
      </c>
      <c r="BG86" s="7" t="str">
        <f>IF(小計!$L$26="","",小計!$L$26)</f>
        <v/>
      </c>
      <c r="BH86" s="7" t="e">
        <f>IF(小計!#REF!="","",小計!#REF!)</f>
        <v>#REF!</v>
      </c>
    </row>
    <row r="87" spans="1:60" ht="28.2" customHeight="1">
      <c r="A87" s="67"/>
      <c r="B87" s="68"/>
      <c r="C87" s="68"/>
      <c r="D87" s="69"/>
      <c r="E87" s="78" t="s">
        <v>105</v>
      </c>
      <c r="F87" s="79" t="s">
        <v>106</v>
      </c>
      <c r="G87" s="70"/>
      <c r="H87" s="111">
        <v>1</v>
      </c>
      <c r="I87" s="112" t="s">
        <v>107</v>
      </c>
      <c r="J87" s="73"/>
      <c r="K87" s="74"/>
      <c r="L87" s="75">
        <f t="shared" ref="L87:L96" si="3">INT(H87*J87)</f>
        <v>0</v>
      </c>
      <c r="M87" s="76"/>
      <c r="N87" s="77" t="s">
        <v>789</v>
      </c>
      <c r="BB87" s="7">
        <v>1</v>
      </c>
      <c r="BC87" s="7">
        <v>1</v>
      </c>
    </row>
    <row r="88" spans="1:60" ht="28.2" customHeight="1">
      <c r="A88" s="67"/>
      <c r="B88" s="68"/>
      <c r="C88" s="68"/>
      <c r="D88" s="69"/>
      <c r="E88" s="113" t="s">
        <v>108</v>
      </c>
      <c r="F88" s="69" t="s">
        <v>109</v>
      </c>
      <c r="G88" s="70"/>
      <c r="H88" s="111">
        <v>1</v>
      </c>
      <c r="I88" s="112" t="s">
        <v>107</v>
      </c>
      <c r="J88" s="73"/>
      <c r="K88" s="74"/>
      <c r="L88" s="75">
        <f t="shared" si="3"/>
        <v>0</v>
      </c>
      <c r="M88" s="76"/>
      <c r="N88" s="77" t="s">
        <v>789</v>
      </c>
      <c r="BB88" s="7">
        <v>1</v>
      </c>
      <c r="BC88" s="7">
        <v>1</v>
      </c>
    </row>
    <row r="89" spans="1:60" ht="28.2" customHeight="1">
      <c r="A89" s="67"/>
      <c r="B89" s="68"/>
      <c r="C89" s="68"/>
      <c r="D89" s="69"/>
      <c r="E89" s="113" t="s">
        <v>110</v>
      </c>
      <c r="F89" s="69" t="s">
        <v>111</v>
      </c>
      <c r="G89" s="70"/>
      <c r="H89" s="111">
        <v>1</v>
      </c>
      <c r="I89" s="112" t="s">
        <v>107</v>
      </c>
      <c r="J89" s="73"/>
      <c r="K89" s="74"/>
      <c r="L89" s="75">
        <f t="shared" si="3"/>
        <v>0</v>
      </c>
      <c r="M89" s="76"/>
      <c r="N89" s="77" t="s">
        <v>789</v>
      </c>
      <c r="BB89" s="7">
        <v>1</v>
      </c>
      <c r="BC89" s="7">
        <v>1</v>
      </c>
    </row>
    <row r="90" spans="1:60" ht="28.2" customHeight="1">
      <c r="A90" s="67"/>
      <c r="B90" s="68"/>
      <c r="C90" s="68"/>
      <c r="D90" s="69"/>
      <c r="E90" s="78" t="s">
        <v>112</v>
      </c>
      <c r="F90" s="79" t="s">
        <v>113</v>
      </c>
      <c r="G90" s="70"/>
      <c r="H90" s="111">
        <v>1</v>
      </c>
      <c r="I90" s="112" t="s">
        <v>107</v>
      </c>
      <c r="J90" s="73"/>
      <c r="K90" s="74"/>
      <c r="L90" s="75">
        <f t="shared" si="3"/>
        <v>0</v>
      </c>
      <c r="M90" s="76"/>
      <c r="N90" s="77" t="s">
        <v>789</v>
      </c>
      <c r="BB90" s="7">
        <v>1</v>
      </c>
      <c r="BC90" s="7">
        <v>1</v>
      </c>
    </row>
    <row r="91" spans="1:60" ht="28.2" customHeight="1">
      <c r="A91" s="67"/>
      <c r="B91" s="68"/>
      <c r="C91" s="68"/>
      <c r="D91" s="69"/>
      <c r="E91" s="78" t="s">
        <v>114</v>
      </c>
      <c r="F91" s="79"/>
      <c r="G91" s="70"/>
      <c r="H91" s="111">
        <v>1</v>
      </c>
      <c r="I91" s="112" t="s">
        <v>107</v>
      </c>
      <c r="J91" s="73"/>
      <c r="K91" s="74"/>
      <c r="L91" s="75">
        <f t="shared" si="3"/>
        <v>0</v>
      </c>
      <c r="M91" s="76"/>
      <c r="N91" s="77" t="s">
        <v>789</v>
      </c>
      <c r="BB91" s="7">
        <v>1</v>
      </c>
      <c r="BC91" s="7">
        <v>1</v>
      </c>
    </row>
    <row r="92" spans="1:60" ht="28.2" customHeight="1">
      <c r="A92" s="67"/>
      <c r="B92" s="68"/>
      <c r="C92" s="68"/>
      <c r="D92" s="69"/>
      <c r="E92" s="78" t="s">
        <v>115</v>
      </c>
      <c r="F92" s="79" t="s">
        <v>116</v>
      </c>
      <c r="G92" s="70"/>
      <c r="H92" s="111">
        <v>1</v>
      </c>
      <c r="I92" s="112" t="s">
        <v>107</v>
      </c>
      <c r="J92" s="73"/>
      <c r="K92" s="74"/>
      <c r="L92" s="75">
        <f t="shared" si="3"/>
        <v>0</v>
      </c>
      <c r="M92" s="76"/>
      <c r="N92" s="77" t="s">
        <v>789</v>
      </c>
      <c r="BB92" s="7">
        <v>1</v>
      </c>
      <c r="BC92" s="7">
        <v>1</v>
      </c>
    </row>
    <row r="93" spans="1:60" ht="28.2" customHeight="1">
      <c r="A93" s="67"/>
      <c r="B93" s="68"/>
      <c r="C93" s="68"/>
      <c r="D93" s="69"/>
      <c r="E93" s="78" t="s">
        <v>117</v>
      </c>
      <c r="F93" s="114"/>
      <c r="G93" s="70"/>
      <c r="H93" s="111">
        <v>1</v>
      </c>
      <c r="I93" s="112" t="s">
        <v>107</v>
      </c>
      <c r="J93" s="73"/>
      <c r="K93" s="74"/>
      <c r="L93" s="75">
        <f t="shared" si="3"/>
        <v>0</v>
      </c>
      <c r="M93" s="76"/>
      <c r="N93" s="77" t="s">
        <v>789</v>
      </c>
      <c r="BB93" s="7">
        <v>1</v>
      </c>
      <c r="BC93" s="7">
        <v>1</v>
      </c>
    </row>
    <row r="94" spans="1:60" ht="28.2" customHeight="1">
      <c r="A94" s="67"/>
      <c r="B94" s="68"/>
      <c r="C94" s="68"/>
      <c r="D94" s="69"/>
      <c r="E94" s="78" t="s">
        <v>118</v>
      </c>
      <c r="F94" s="69" t="s">
        <v>119</v>
      </c>
      <c r="G94" s="70"/>
      <c r="H94" s="111">
        <v>1</v>
      </c>
      <c r="I94" s="112" t="s">
        <v>107</v>
      </c>
      <c r="J94" s="73"/>
      <c r="K94" s="74"/>
      <c r="L94" s="75">
        <f t="shared" si="3"/>
        <v>0</v>
      </c>
      <c r="M94" s="76"/>
      <c r="N94" s="77" t="s">
        <v>789</v>
      </c>
      <c r="BB94" s="7">
        <v>1</v>
      </c>
      <c r="BC94" s="7">
        <v>1</v>
      </c>
    </row>
    <row r="95" spans="1:60" ht="28.2" customHeight="1">
      <c r="A95" s="67"/>
      <c r="B95" s="68"/>
      <c r="C95" s="68"/>
      <c r="D95" s="69"/>
      <c r="E95" s="78" t="s">
        <v>120</v>
      </c>
      <c r="F95" s="114"/>
      <c r="G95" s="70"/>
      <c r="H95" s="111">
        <v>1</v>
      </c>
      <c r="I95" s="112" t="s">
        <v>107</v>
      </c>
      <c r="J95" s="73"/>
      <c r="K95" s="74"/>
      <c r="L95" s="75">
        <f t="shared" si="3"/>
        <v>0</v>
      </c>
      <c r="M95" s="76"/>
      <c r="N95" s="77" t="s">
        <v>789</v>
      </c>
      <c r="BB95" s="7">
        <v>1</v>
      </c>
      <c r="BC95" s="7">
        <v>1</v>
      </c>
    </row>
    <row r="96" spans="1:60" ht="28.2" customHeight="1">
      <c r="A96" s="67"/>
      <c r="B96" s="68"/>
      <c r="C96" s="68"/>
      <c r="D96" s="69"/>
      <c r="E96" s="70"/>
      <c r="F96" s="69"/>
      <c r="G96" s="70"/>
      <c r="H96" s="71"/>
      <c r="I96" s="72"/>
      <c r="J96" s="73"/>
      <c r="K96" s="74"/>
      <c r="L96" s="75">
        <f t="shared" si="3"/>
        <v>0</v>
      </c>
      <c r="M96" s="76"/>
      <c r="N96" s="77"/>
    </row>
    <row r="97" spans="1:60" ht="28.2" customHeight="1">
      <c r="A97" s="67"/>
      <c r="B97" s="68" t="s">
        <v>688</v>
      </c>
      <c r="C97" s="68"/>
      <c r="D97" s="69"/>
      <c r="E97" s="70"/>
      <c r="F97" s="69"/>
      <c r="G97" s="70"/>
      <c r="H97" s="71"/>
      <c r="I97" s="72"/>
      <c r="J97" s="73"/>
      <c r="K97" s="74" t="s">
        <v>22</v>
      </c>
      <c r="L97" s="75">
        <f>SUBTOTAL(9,L98:L107)</f>
        <v>0</v>
      </c>
      <c r="M97" s="76" t="s">
        <v>23</v>
      </c>
      <c r="N97" s="77"/>
      <c r="BA97" s="7">
        <f>小計!$F$27</f>
        <v>1</v>
      </c>
      <c r="BG97" s="7" t="str">
        <f>IF(小計!$L$27="","",小計!$L$27)</f>
        <v/>
      </c>
      <c r="BH97" s="7" t="e">
        <f>IF(小計!#REF!="","",小計!#REF!)</f>
        <v>#REF!</v>
      </c>
    </row>
    <row r="98" spans="1:60" ht="28.2" customHeight="1">
      <c r="A98" s="67"/>
      <c r="B98" s="68"/>
      <c r="C98" s="68"/>
      <c r="D98" s="69"/>
      <c r="E98" s="103" t="s">
        <v>122</v>
      </c>
      <c r="F98" s="69" t="s">
        <v>123</v>
      </c>
      <c r="G98" s="70"/>
      <c r="H98" s="104">
        <v>1</v>
      </c>
      <c r="I98" s="72" t="s">
        <v>26</v>
      </c>
      <c r="J98" s="105"/>
      <c r="K98" s="74"/>
      <c r="L98" s="75">
        <f t="shared" ref="L98:L107" si="4">INT(H98*J98)</f>
        <v>0</v>
      </c>
      <c r="M98" s="76"/>
      <c r="N98" s="77"/>
      <c r="BB98" s="7">
        <v>1</v>
      </c>
      <c r="BC98" s="7">
        <v>1</v>
      </c>
    </row>
    <row r="99" spans="1:60" ht="28.2" customHeight="1">
      <c r="A99" s="67"/>
      <c r="B99" s="68"/>
      <c r="C99" s="68"/>
      <c r="D99" s="69"/>
      <c r="E99" s="103" t="s">
        <v>124</v>
      </c>
      <c r="F99" s="69" t="s">
        <v>125</v>
      </c>
      <c r="G99" s="70"/>
      <c r="H99" s="104">
        <v>1</v>
      </c>
      <c r="I99" s="72" t="s">
        <v>26</v>
      </c>
      <c r="J99" s="105"/>
      <c r="K99" s="74"/>
      <c r="L99" s="75">
        <f t="shared" si="4"/>
        <v>0</v>
      </c>
      <c r="M99" s="76"/>
      <c r="N99" s="77"/>
      <c r="BB99" s="7">
        <v>1</v>
      </c>
      <c r="BC99" s="7">
        <v>1</v>
      </c>
    </row>
    <row r="100" spans="1:60" ht="28.2" customHeight="1">
      <c r="A100" s="67"/>
      <c r="B100" s="68"/>
      <c r="C100" s="68"/>
      <c r="D100" s="69"/>
      <c r="E100" s="103" t="s">
        <v>126</v>
      </c>
      <c r="F100" s="69" t="s">
        <v>127</v>
      </c>
      <c r="G100" s="70"/>
      <c r="H100" s="104">
        <v>1</v>
      </c>
      <c r="I100" s="72" t="s">
        <v>26</v>
      </c>
      <c r="J100" s="105"/>
      <c r="K100" s="74"/>
      <c r="L100" s="75">
        <f t="shared" si="4"/>
        <v>0</v>
      </c>
      <c r="M100" s="76"/>
      <c r="N100" s="77"/>
      <c r="BB100" s="7">
        <v>1</v>
      </c>
      <c r="BC100" s="7">
        <v>1</v>
      </c>
    </row>
    <row r="101" spans="1:60" ht="28.2" customHeight="1">
      <c r="A101" s="67"/>
      <c r="B101" s="68"/>
      <c r="C101" s="68"/>
      <c r="D101" s="69"/>
      <c r="E101" s="103" t="s">
        <v>128</v>
      </c>
      <c r="F101" s="114"/>
      <c r="G101" s="70"/>
      <c r="H101" s="104">
        <v>1</v>
      </c>
      <c r="I101" s="72" t="s">
        <v>26</v>
      </c>
      <c r="J101" s="105"/>
      <c r="K101" s="74"/>
      <c r="L101" s="75">
        <f t="shared" si="4"/>
        <v>0</v>
      </c>
      <c r="M101" s="76"/>
      <c r="N101" s="77"/>
      <c r="BB101" s="7">
        <v>1</v>
      </c>
      <c r="BC101" s="7">
        <v>1</v>
      </c>
    </row>
    <row r="102" spans="1:60" ht="28.2" customHeight="1" thickBot="1">
      <c r="A102" s="81"/>
      <c r="B102" s="82"/>
      <c r="C102" s="82"/>
      <c r="D102" s="83"/>
      <c r="E102" s="106" t="s">
        <v>129</v>
      </c>
      <c r="F102" s="83" t="s">
        <v>130</v>
      </c>
      <c r="G102" s="84"/>
      <c r="H102" s="107">
        <v>1</v>
      </c>
      <c r="I102" s="86" t="s">
        <v>26</v>
      </c>
      <c r="J102" s="115"/>
      <c r="K102" s="88"/>
      <c r="L102" s="89">
        <f t="shared" si="4"/>
        <v>0</v>
      </c>
      <c r="M102" s="90"/>
      <c r="N102" s="91"/>
      <c r="BB102" s="7">
        <v>1</v>
      </c>
      <c r="BC102" s="7">
        <v>1</v>
      </c>
    </row>
    <row r="103" spans="1:60" ht="28.2" customHeight="1">
      <c r="A103" s="67"/>
      <c r="B103" s="68"/>
      <c r="C103" s="68"/>
      <c r="D103" s="69"/>
      <c r="E103" s="103" t="s">
        <v>131</v>
      </c>
      <c r="F103" s="69" t="s">
        <v>132</v>
      </c>
      <c r="G103" s="70"/>
      <c r="H103" s="104">
        <v>1</v>
      </c>
      <c r="I103" s="72" t="s">
        <v>26</v>
      </c>
      <c r="J103" s="105"/>
      <c r="K103" s="74"/>
      <c r="L103" s="75">
        <f t="shared" si="4"/>
        <v>0</v>
      </c>
      <c r="M103" s="76"/>
      <c r="N103" s="77"/>
      <c r="BB103" s="7">
        <v>1</v>
      </c>
      <c r="BC103" s="7">
        <v>1</v>
      </c>
    </row>
    <row r="104" spans="1:60" ht="28.2" customHeight="1">
      <c r="A104" s="67"/>
      <c r="B104" s="68"/>
      <c r="C104" s="68"/>
      <c r="D104" s="69"/>
      <c r="E104" s="103" t="s">
        <v>133</v>
      </c>
      <c r="F104" s="114"/>
      <c r="G104" s="70"/>
      <c r="H104" s="104">
        <v>1</v>
      </c>
      <c r="I104" s="72" t="s">
        <v>26</v>
      </c>
      <c r="J104" s="105"/>
      <c r="K104" s="74"/>
      <c r="L104" s="75">
        <f t="shared" si="4"/>
        <v>0</v>
      </c>
      <c r="M104" s="76"/>
      <c r="N104" s="77"/>
      <c r="BB104" s="7">
        <v>1</v>
      </c>
      <c r="BC104" s="7">
        <v>1</v>
      </c>
    </row>
    <row r="105" spans="1:60" ht="28.2" customHeight="1">
      <c r="A105" s="67"/>
      <c r="B105" s="68"/>
      <c r="C105" s="68"/>
      <c r="D105" s="69"/>
      <c r="E105" s="103" t="s">
        <v>134</v>
      </c>
      <c r="F105" s="69" t="s">
        <v>135</v>
      </c>
      <c r="G105" s="70"/>
      <c r="H105" s="104">
        <v>1</v>
      </c>
      <c r="I105" s="72" t="s">
        <v>26</v>
      </c>
      <c r="J105" s="105"/>
      <c r="K105" s="74"/>
      <c r="L105" s="75">
        <f t="shared" si="4"/>
        <v>0</v>
      </c>
      <c r="M105" s="76"/>
      <c r="N105" s="77"/>
      <c r="BB105" s="7">
        <v>1</v>
      </c>
      <c r="BC105" s="7">
        <v>1</v>
      </c>
    </row>
    <row r="106" spans="1:60" ht="28.2" customHeight="1">
      <c r="A106" s="67"/>
      <c r="B106" s="68"/>
      <c r="C106" s="68"/>
      <c r="D106" s="69"/>
      <c r="E106" s="103" t="s">
        <v>136</v>
      </c>
      <c r="F106" s="114"/>
      <c r="G106" s="70"/>
      <c r="H106" s="104">
        <v>1</v>
      </c>
      <c r="I106" s="72" t="s">
        <v>26</v>
      </c>
      <c r="J106" s="105"/>
      <c r="K106" s="74"/>
      <c r="L106" s="75">
        <f t="shared" si="4"/>
        <v>0</v>
      </c>
      <c r="M106" s="76"/>
      <c r="N106" s="77"/>
      <c r="BB106" s="7">
        <v>1</v>
      </c>
      <c r="BC106" s="7">
        <v>1</v>
      </c>
    </row>
    <row r="107" spans="1:60" ht="28.2" customHeight="1">
      <c r="A107" s="67"/>
      <c r="B107" s="68"/>
      <c r="C107" s="68"/>
      <c r="D107" s="69"/>
      <c r="E107" s="70"/>
      <c r="F107" s="69"/>
      <c r="G107" s="70"/>
      <c r="H107" s="71"/>
      <c r="I107" s="72"/>
      <c r="J107" s="73"/>
      <c r="K107" s="74"/>
      <c r="L107" s="75">
        <f t="shared" si="4"/>
        <v>0</v>
      </c>
      <c r="M107" s="76"/>
      <c r="N107" s="77"/>
    </row>
    <row r="108" spans="1:60" ht="28.2" customHeight="1">
      <c r="A108" s="67"/>
      <c r="B108" s="68" t="s">
        <v>689</v>
      </c>
      <c r="C108" s="68"/>
      <c r="D108" s="69"/>
      <c r="E108" s="70"/>
      <c r="F108" s="69"/>
      <c r="G108" s="70"/>
      <c r="H108" s="71"/>
      <c r="I108" s="72"/>
      <c r="J108" s="73"/>
      <c r="K108" s="74" t="s">
        <v>22</v>
      </c>
      <c r="L108" s="184" t="s">
        <v>792</v>
      </c>
      <c r="M108" s="76" t="s">
        <v>23</v>
      </c>
      <c r="N108" s="77"/>
      <c r="BA108" s="7">
        <f>小計!$F$28</f>
        <v>1</v>
      </c>
      <c r="BG108" s="7" t="str">
        <f>IF(小計!$L$28="","",小計!$L$28)</f>
        <v/>
      </c>
      <c r="BH108" s="7" t="e">
        <f>IF(小計!#REF!="","",小計!#REF!)</f>
        <v>#REF!</v>
      </c>
    </row>
    <row r="109" spans="1:60" ht="28.2" customHeight="1">
      <c r="A109" s="67"/>
      <c r="B109" s="68"/>
      <c r="C109" s="68"/>
      <c r="D109" s="69"/>
      <c r="E109" s="70" t="s">
        <v>137</v>
      </c>
      <c r="F109" s="69" t="s">
        <v>138</v>
      </c>
      <c r="G109" s="70"/>
      <c r="H109" s="71">
        <v>1</v>
      </c>
      <c r="I109" s="72" t="s">
        <v>26</v>
      </c>
      <c r="J109" s="73"/>
      <c r="K109" s="74"/>
      <c r="L109" s="184" t="s">
        <v>792</v>
      </c>
      <c r="M109" s="76"/>
      <c r="N109" s="77"/>
      <c r="BB109" s="7">
        <v>1</v>
      </c>
      <c r="BC109" s="7">
        <v>1</v>
      </c>
    </row>
    <row r="110" spans="1:60" ht="28.2" customHeight="1">
      <c r="A110" s="67"/>
      <c r="B110" s="68"/>
      <c r="C110" s="68"/>
      <c r="D110" s="69"/>
      <c r="E110" s="70" t="s">
        <v>139</v>
      </c>
      <c r="F110" s="69" t="s">
        <v>140</v>
      </c>
      <c r="G110" s="70"/>
      <c r="H110" s="71">
        <v>1</v>
      </c>
      <c r="I110" s="72" t="s">
        <v>26</v>
      </c>
      <c r="J110" s="73"/>
      <c r="K110" s="74"/>
      <c r="L110" s="184" t="s">
        <v>792</v>
      </c>
      <c r="M110" s="76"/>
      <c r="N110" s="77"/>
      <c r="BB110" s="7">
        <v>1</v>
      </c>
      <c r="BC110" s="7">
        <v>1</v>
      </c>
    </row>
    <row r="111" spans="1:60" ht="28.2" customHeight="1">
      <c r="A111" s="67"/>
      <c r="B111" s="68"/>
      <c r="C111" s="68"/>
      <c r="D111" s="69"/>
      <c r="E111" s="70" t="s">
        <v>141</v>
      </c>
      <c r="F111" s="69"/>
      <c r="G111" s="70"/>
      <c r="H111" s="71">
        <v>1</v>
      </c>
      <c r="I111" s="72" t="s">
        <v>26</v>
      </c>
      <c r="J111" s="73"/>
      <c r="K111" s="74"/>
      <c r="L111" s="184" t="s">
        <v>792</v>
      </c>
      <c r="M111" s="76"/>
      <c r="N111" s="77"/>
      <c r="BB111" s="7">
        <v>1</v>
      </c>
      <c r="BC111" s="7">
        <v>1</v>
      </c>
    </row>
    <row r="112" spans="1:60" ht="28.2" customHeight="1">
      <c r="A112" s="67"/>
      <c r="B112" s="68"/>
      <c r="C112" s="68"/>
      <c r="D112" s="69"/>
      <c r="E112" s="70" t="s">
        <v>142</v>
      </c>
      <c r="F112" s="69"/>
      <c r="G112" s="70"/>
      <c r="H112" s="71">
        <v>1</v>
      </c>
      <c r="I112" s="72" t="s">
        <v>26</v>
      </c>
      <c r="J112" s="73"/>
      <c r="K112" s="74"/>
      <c r="L112" s="184" t="s">
        <v>792</v>
      </c>
      <c r="M112" s="76"/>
      <c r="N112" s="77"/>
      <c r="BB112" s="7">
        <v>1</v>
      </c>
      <c r="BC112" s="7">
        <v>1</v>
      </c>
    </row>
    <row r="113" spans="1:60" ht="28.2" customHeight="1">
      <c r="A113" s="67"/>
      <c r="B113" s="68"/>
      <c r="C113" s="68"/>
      <c r="D113" s="69"/>
      <c r="E113" s="70"/>
      <c r="F113" s="69"/>
      <c r="G113" s="70"/>
      <c r="H113" s="71"/>
      <c r="I113" s="72"/>
      <c r="J113" s="73"/>
      <c r="K113" s="74"/>
      <c r="L113" s="75">
        <f>INT(H113*J113)</f>
        <v>0</v>
      </c>
      <c r="M113" s="76"/>
      <c r="N113" s="77"/>
    </row>
    <row r="114" spans="1:60" ht="28.2" customHeight="1">
      <c r="A114" s="67"/>
      <c r="B114" s="68" t="s">
        <v>690</v>
      </c>
      <c r="C114" s="68"/>
      <c r="D114" s="69"/>
      <c r="E114" s="70"/>
      <c r="F114" s="69"/>
      <c r="G114" s="70"/>
      <c r="H114" s="71"/>
      <c r="I114" s="72"/>
      <c r="J114" s="73"/>
      <c r="K114" s="74" t="s">
        <v>22</v>
      </c>
      <c r="L114" s="184" t="s">
        <v>792</v>
      </c>
      <c r="M114" s="76" t="s">
        <v>23</v>
      </c>
      <c r="N114" s="77"/>
      <c r="BA114" s="7">
        <f>小計!$F$29</f>
        <v>1</v>
      </c>
      <c r="BG114" s="7" t="str">
        <f>IF(小計!$L$29="","",小計!$L$29)</f>
        <v/>
      </c>
      <c r="BH114" s="7" t="e">
        <f>IF(小計!#REF!="","",小計!#REF!)</f>
        <v>#REF!</v>
      </c>
    </row>
    <row r="115" spans="1:60" ht="28.2" customHeight="1">
      <c r="A115" s="67"/>
      <c r="B115" s="68"/>
      <c r="C115" s="68" t="s">
        <v>691</v>
      </c>
      <c r="D115" s="69"/>
      <c r="E115" s="70"/>
      <c r="F115" s="69"/>
      <c r="G115" s="70"/>
      <c r="H115" s="71"/>
      <c r="I115" s="72"/>
      <c r="J115" s="73"/>
      <c r="K115" s="74" t="s">
        <v>35</v>
      </c>
      <c r="L115" s="184" t="s">
        <v>792</v>
      </c>
      <c r="M115" s="76" t="s">
        <v>36</v>
      </c>
      <c r="N115" s="77"/>
      <c r="BA115" s="7">
        <f>小計!$F$30</f>
        <v>1</v>
      </c>
      <c r="BG115" s="7" t="str">
        <f>IF(小計!$L$30="","",小計!$L$30)</f>
        <v/>
      </c>
      <c r="BH115" s="7" t="e">
        <f>IF(小計!#REF!="","",小計!#REF!)</f>
        <v>#REF!</v>
      </c>
    </row>
    <row r="116" spans="1:60" ht="28.2" customHeight="1">
      <c r="A116" s="67"/>
      <c r="B116" s="68"/>
      <c r="C116" s="68"/>
      <c r="D116" s="69"/>
      <c r="E116" s="70" t="s">
        <v>143</v>
      </c>
      <c r="F116" s="69" t="s">
        <v>144</v>
      </c>
      <c r="G116" s="70"/>
      <c r="H116" s="71">
        <v>1</v>
      </c>
      <c r="I116" s="72" t="s">
        <v>26</v>
      </c>
      <c r="J116" s="73"/>
      <c r="K116" s="74"/>
      <c r="L116" s="184" t="s">
        <v>792</v>
      </c>
      <c r="M116" s="76"/>
      <c r="N116" s="77"/>
      <c r="BB116" s="7">
        <v>1</v>
      </c>
      <c r="BC116" s="7">
        <v>1</v>
      </c>
      <c r="BD116" s="7">
        <v>1</v>
      </c>
    </row>
    <row r="117" spans="1:60" ht="28.2" customHeight="1">
      <c r="A117" s="67"/>
      <c r="B117" s="68"/>
      <c r="C117" s="68"/>
      <c r="D117" s="69"/>
      <c r="E117" s="70" t="s">
        <v>145</v>
      </c>
      <c r="F117" s="69"/>
      <c r="G117" s="70"/>
      <c r="H117" s="71">
        <v>1</v>
      </c>
      <c r="I117" s="72" t="s">
        <v>26</v>
      </c>
      <c r="J117" s="73"/>
      <c r="K117" s="74"/>
      <c r="L117" s="184" t="s">
        <v>792</v>
      </c>
      <c r="M117" s="76"/>
      <c r="N117" s="77"/>
      <c r="BB117" s="7">
        <v>1</v>
      </c>
      <c r="BC117" s="7">
        <v>1</v>
      </c>
      <c r="BD117" s="7">
        <v>1</v>
      </c>
    </row>
    <row r="118" spans="1:60" ht="28.2" customHeight="1">
      <c r="A118" s="67"/>
      <c r="B118" s="68"/>
      <c r="C118" s="68"/>
      <c r="D118" s="69"/>
      <c r="E118" s="70" t="s">
        <v>142</v>
      </c>
      <c r="F118" s="69"/>
      <c r="G118" s="70"/>
      <c r="H118" s="71">
        <v>1</v>
      </c>
      <c r="I118" s="72" t="s">
        <v>26</v>
      </c>
      <c r="J118" s="73"/>
      <c r="K118" s="74"/>
      <c r="L118" s="184" t="s">
        <v>792</v>
      </c>
      <c r="M118" s="76"/>
      <c r="N118" s="77"/>
      <c r="BB118" s="7">
        <v>1</v>
      </c>
      <c r="BC118" s="7">
        <v>1</v>
      </c>
      <c r="BD118" s="7">
        <v>1</v>
      </c>
    </row>
    <row r="119" spans="1:60" ht="28.2" customHeight="1">
      <c r="A119" s="67"/>
      <c r="B119" s="68"/>
      <c r="C119" s="68"/>
      <c r="D119" s="69"/>
      <c r="E119" s="70"/>
      <c r="F119" s="69"/>
      <c r="G119" s="70"/>
      <c r="H119" s="71"/>
      <c r="I119" s="72"/>
      <c r="J119" s="73"/>
      <c r="K119" s="74"/>
      <c r="L119" s="75">
        <f>INT(H119*J119)</f>
        <v>0</v>
      </c>
      <c r="M119" s="76"/>
      <c r="N119" s="77"/>
    </row>
    <row r="120" spans="1:60" ht="28.2" customHeight="1">
      <c r="A120" s="67"/>
      <c r="B120" s="68"/>
      <c r="C120" s="68" t="s">
        <v>692</v>
      </c>
      <c r="D120" s="69"/>
      <c r="E120" s="70"/>
      <c r="F120" s="69"/>
      <c r="G120" s="70"/>
      <c r="H120" s="71"/>
      <c r="I120" s="72"/>
      <c r="J120" s="73"/>
      <c r="K120" s="74" t="s">
        <v>35</v>
      </c>
      <c r="L120" s="184" t="s">
        <v>792</v>
      </c>
      <c r="M120" s="76" t="s">
        <v>36</v>
      </c>
      <c r="N120" s="77"/>
      <c r="BA120" s="7">
        <f>小計!$F$31</f>
        <v>1</v>
      </c>
      <c r="BG120" s="7" t="str">
        <f>IF(小計!$L$31="","",小計!$L$31)</f>
        <v/>
      </c>
      <c r="BH120" s="7" t="e">
        <f>IF(小計!#REF!="","",小計!#REF!)</f>
        <v>#REF!</v>
      </c>
    </row>
    <row r="121" spans="1:60" ht="28.2" customHeight="1">
      <c r="A121" s="67"/>
      <c r="B121" s="68"/>
      <c r="C121" s="68"/>
      <c r="D121" s="69"/>
      <c r="E121" s="70" t="s">
        <v>147</v>
      </c>
      <c r="F121" s="69" t="s">
        <v>148</v>
      </c>
      <c r="G121" s="70"/>
      <c r="H121" s="71">
        <v>1</v>
      </c>
      <c r="I121" s="72" t="s">
        <v>26</v>
      </c>
      <c r="J121" s="73"/>
      <c r="K121" s="74"/>
      <c r="L121" s="184" t="s">
        <v>792</v>
      </c>
      <c r="M121" s="76"/>
      <c r="N121" s="77"/>
      <c r="BB121" s="7">
        <v>1</v>
      </c>
      <c r="BC121" s="7">
        <v>1</v>
      </c>
      <c r="BD121" s="7">
        <v>1</v>
      </c>
    </row>
    <row r="122" spans="1:60" ht="28.2" customHeight="1" thickBot="1">
      <c r="A122" s="81"/>
      <c r="B122" s="82"/>
      <c r="C122" s="82"/>
      <c r="D122" s="83"/>
      <c r="E122" s="84" t="s">
        <v>149</v>
      </c>
      <c r="F122" s="83" t="s">
        <v>150</v>
      </c>
      <c r="G122" s="84"/>
      <c r="H122" s="85">
        <v>1</v>
      </c>
      <c r="I122" s="86" t="s">
        <v>26</v>
      </c>
      <c r="J122" s="87"/>
      <c r="K122" s="88"/>
      <c r="L122" s="183" t="s">
        <v>792</v>
      </c>
      <c r="M122" s="90"/>
      <c r="N122" s="91"/>
      <c r="BB122" s="7">
        <v>1</v>
      </c>
      <c r="BC122" s="7">
        <v>1</v>
      </c>
      <c r="BD122" s="7">
        <v>1</v>
      </c>
    </row>
    <row r="123" spans="1:60" ht="28.2" customHeight="1">
      <c r="A123" s="92"/>
      <c r="B123" s="93"/>
      <c r="C123" s="93"/>
      <c r="D123" s="94"/>
      <c r="E123" s="125" t="s">
        <v>151</v>
      </c>
      <c r="F123" s="94" t="s">
        <v>138</v>
      </c>
      <c r="G123" s="95"/>
      <c r="H123" s="96">
        <v>1</v>
      </c>
      <c r="I123" s="97" t="s">
        <v>26</v>
      </c>
      <c r="J123" s="98"/>
      <c r="K123" s="99"/>
      <c r="L123" s="185" t="s">
        <v>792</v>
      </c>
      <c r="M123" s="101"/>
      <c r="N123" s="102"/>
      <c r="BB123" s="7">
        <v>1</v>
      </c>
      <c r="BC123" s="7">
        <v>1</v>
      </c>
      <c r="BD123" s="7">
        <v>1</v>
      </c>
    </row>
    <row r="124" spans="1:60" ht="28.2" customHeight="1">
      <c r="A124" s="67"/>
      <c r="B124" s="68"/>
      <c r="C124" s="68"/>
      <c r="D124" s="69"/>
      <c r="E124" s="78" t="s">
        <v>152</v>
      </c>
      <c r="F124" s="69"/>
      <c r="G124" s="70"/>
      <c r="H124" s="71">
        <v>1</v>
      </c>
      <c r="I124" s="72" t="s">
        <v>26</v>
      </c>
      <c r="J124" s="73"/>
      <c r="K124" s="74"/>
      <c r="L124" s="184" t="s">
        <v>792</v>
      </c>
      <c r="M124" s="76"/>
      <c r="N124" s="77"/>
      <c r="BB124" s="7">
        <v>1</v>
      </c>
      <c r="BC124" s="7">
        <v>1</v>
      </c>
      <c r="BD124" s="7">
        <v>1</v>
      </c>
    </row>
    <row r="125" spans="1:60" ht="28.2" customHeight="1">
      <c r="A125" s="67"/>
      <c r="B125" s="68"/>
      <c r="C125" s="68"/>
      <c r="D125" s="69"/>
      <c r="E125" s="78" t="s">
        <v>153</v>
      </c>
      <c r="F125" s="69"/>
      <c r="G125" s="70"/>
      <c r="H125" s="71">
        <v>1</v>
      </c>
      <c r="I125" s="72" t="s">
        <v>26</v>
      </c>
      <c r="J125" s="73"/>
      <c r="K125" s="74"/>
      <c r="L125" s="184" t="s">
        <v>792</v>
      </c>
      <c r="M125" s="76"/>
      <c r="N125" s="77"/>
      <c r="BB125" s="7">
        <v>1</v>
      </c>
      <c r="BC125" s="7">
        <v>1</v>
      </c>
      <c r="BD125" s="7">
        <v>1</v>
      </c>
    </row>
    <row r="126" spans="1:60" ht="28.2" customHeight="1">
      <c r="A126" s="67"/>
      <c r="B126" s="68"/>
      <c r="C126" s="68"/>
      <c r="D126" s="69"/>
      <c r="E126" s="78" t="s">
        <v>154</v>
      </c>
      <c r="F126" s="69"/>
      <c r="G126" s="70"/>
      <c r="H126" s="71">
        <v>1</v>
      </c>
      <c r="I126" s="72" t="s">
        <v>26</v>
      </c>
      <c r="J126" s="73"/>
      <c r="K126" s="74"/>
      <c r="L126" s="184" t="s">
        <v>792</v>
      </c>
      <c r="M126" s="76"/>
      <c r="N126" s="77"/>
      <c r="BB126" s="7">
        <v>1</v>
      </c>
      <c r="BC126" s="7">
        <v>1</v>
      </c>
      <c r="BD126" s="7">
        <v>1</v>
      </c>
    </row>
    <row r="127" spans="1:60" ht="28.2" customHeight="1">
      <c r="A127" s="67"/>
      <c r="B127" s="68"/>
      <c r="C127" s="68"/>
      <c r="D127" s="69"/>
      <c r="E127" s="78"/>
      <c r="F127" s="69"/>
      <c r="G127" s="70"/>
      <c r="H127" s="71"/>
      <c r="I127" s="72"/>
      <c r="J127" s="73"/>
      <c r="K127" s="74"/>
      <c r="L127" s="75">
        <f t="shared" ref="L127" si="5">INT(H127*J127)</f>
        <v>0</v>
      </c>
      <c r="M127" s="76"/>
      <c r="N127" s="77"/>
    </row>
    <row r="128" spans="1:60" ht="28.2" customHeight="1">
      <c r="A128" s="67"/>
      <c r="B128" s="68"/>
      <c r="C128" s="68" t="s">
        <v>693</v>
      </c>
      <c r="D128" s="69"/>
      <c r="E128" s="70"/>
      <c r="F128" s="69"/>
      <c r="G128" s="70"/>
      <c r="H128" s="71"/>
      <c r="I128" s="72"/>
      <c r="J128" s="73"/>
      <c r="K128" s="74" t="s">
        <v>35</v>
      </c>
      <c r="L128" s="181" t="s">
        <v>790</v>
      </c>
      <c r="M128" s="76" t="s">
        <v>36</v>
      </c>
      <c r="N128" s="77"/>
      <c r="BA128" s="7">
        <f>小計!$F$32</f>
        <v>1</v>
      </c>
      <c r="BG128" s="7" t="str">
        <f>IF(小計!$L$32="","",小計!$L$32)</f>
        <v/>
      </c>
      <c r="BH128" s="7" t="e">
        <f>IF(小計!#REF!="","",小計!#REF!)</f>
        <v>#REF!</v>
      </c>
    </row>
    <row r="129" spans="1:60" ht="28.2" customHeight="1">
      <c r="A129" s="67"/>
      <c r="B129" s="68"/>
      <c r="C129" s="68"/>
      <c r="D129" s="69"/>
      <c r="E129" s="70"/>
      <c r="F129" s="69" t="s">
        <v>155</v>
      </c>
      <c r="G129" s="70"/>
      <c r="H129" s="71">
        <v>1</v>
      </c>
      <c r="I129" s="72" t="s">
        <v>26</v>
      </c>
      <c r="J129" s="73"/>
      <c r="K129" s="74"/>
      <c r="L129" s="181" t="s">
        <v>790</v>
      </c>
      <c r="M129" s="76"/>
      <c r="N129" s="77"/>
      <c r="BB129" s="7">
        <v>1</v>
      </c>
      <c r="BC129" s="7">
        <v>1</v>
      </c>
      <c r="BD129" s="7">
        <v>1</v>
      </c>
    </row>
    <row r="130" spans="1:60" ht="28.2" customHeight="1">
      <c r="A130" s="67"/>
      <c r="B130" s="68"/>
      <c r="C130" s="68"/>
      <c r="D130" s="69"/>
      <c r="E130" s="70"/>
      <c r="F130" s="69"/>
      <c r="G130" s="70"/>
      <c r="H130" s="71"/>
      <c r="I130" s="72"/>
      <c r="J130" s="73"/>
      <c r="K130" s="74"/>
      <c r="L130" s="75">
        <f>INT(H130*J130)</f>
        <v>0</v>
      </c>
      <c r="M130" s="76"/>
      <c r="N130" s="77"/>
    </row>
    <row r="131" spans="1:60" ht="28.2" customHeight="1">
      <c r="A131" s="67"/>
      <c r="B131" s="68"/>
      <c r="C131" s="68" t="s">
        <v>694</v>
      </c>
      <c r="D131" s="69"/>
      <c r="E131" s="70"/>
      <c r="F131" s="69"/>
      <c r="G131" s="70"/>
      <c r="H131" s="71"/>
      <c r="I131" s="72"/>
      <c r="J131" s="73"/>
      <c r="K131" s="74" t="s">
        <v>35</v>
      </c>
      <c r="L131" s="184" t="s">
        <v>792</v>
      </c>
      <c r="M131" s="76" t="s">
        <v>36</v>
      </c>
      <c r="N131" s="77"/>
      <c r="BA131" s="7">
        <f>小計!$F$33</f>
        <v>1</v>
      </c>
      <c r="BG131" s="7" t="str">
        <f>IF(小計!$L$33="","",小計!$L$33)</f>
        <v/>
      </c>
      <c r="BH131" s="7" t="e">
        <f>IF(小計!#REF!="","",小計!#REF!)</f>
        <v>#REF!</v>
      </c>
    </row>
    <row r="132" spans="1:60" ht="28.2" customHeight="1">
      <c r="A132" s="67"/>
      <c r="B132" s="68"/>
      <c r="C132" s="68"/>
      <c r="D132" s="69"/>
      <c r="E132" s="70" t="s">
        <v>157</v>
      </c>
      <c r="F132" s="69"/>
      <c r="G132" s="70"/>
      <c r="H132" s="71">
        <v>1</v>
      </c>
      <c r="I132" s="72" t="s">
        <v>26</v>
      </c>
      <c r="J132" s="73"/>
      <c r="K132" s="74"/>
      <c r="L132" s="184" t="s">
        <v>792</v>
      </c>
      <c r="M132" s="76"/>
      <c r="N132" s="77"/>
      <c r="BB132" s="7">
        <v>1</v>
      </c>
      <c r="BC132" s="7">
        <v>1</v>
      </c>
      <c r="BD132" s="7">
        <v>1</v>
      </c>
    </row>
    <row r="133" spans="1:60" ht="28.2" customHeight="1">
      <c r="A133" s="67"/>
      <c r="B133" s="68"/>
      <c r="C133" s="68"/>
      <c r="D133" s="69"/>
      <c r="E133" s="70" t="s">
        <v>158</v>
      </c>
      <c r="F133" s="69"/>
      <c r="G133" s="70"/>
      <c r="H133" s="71">
        <v>1</v>
      </c>
      <c r="I133" s="72" t="s">
        <v>26</v>
      </c>
      <c r="J133" s="73"/>
      <c r="K133" s="74"/>
      <c r="L133" s="184" t="s">
        <v>792</v>
      </c>
      <c r="M133" s="76"/>
      <c r="N133" s="77"/>
      <c r="BB133" s="7">
        <v>1</v>
      </c>
      <c r="BC133" s="7">
        <v>1</v>
      </c>
      <c r="BD133" s="7">
        <v>1</v>
      </c>
    </row>
    <row r="134" spans="1:60" ht="28.2" customHeight="1">
      <c r="A134" s="67"/>
      <c r="B134" s="68"/>
      <c r="C134" s="68"/>
      <c r="D134" s="69"/>
      <c r="E134" s="70"/>
      <c r="F134" s="69"/>
      <c r="G134" s="70"/>
      <c r="H134" s="71"/>
      <c r="I134" s="72"/>
      <c r="J134" s="73"/>
      <c r="K134" s="74"/>
      <c r="L134" s="75">
        <f>INT(H134*J134)</f>
        <v>0</v>
      </c>
      <c r="M134" s="76"/>
      <c r="N134" s="77"/>
    </row>
    <row r="135" spans="1:60" ht="28.2" customHeight="1">
      <c r="A135" s="67"/>
      <c r="B135" s="68" t="s">
        <v>695</v>
      </c>
      <c r="C135" s="68"/>
      <c r="D135" s="69"/>
      <c r="E135" s="70"/>
      <c r="F135" s="69"/>
      <c r="G135" s="70"/>
      <c r="H135" s="71"/>
      <c r="I135" s="72"/>
      <c r="J135" s="73"/>
      <c r="K135" s="74" t="s">
        <v>22</v>
      </c>
      <c r="L135" s="184" t="s">
        <v>792</v>
      </c>
      <c r="M135" s="76" t="s">
        <v>23</v>
      </c>
      <c r="N135" s="77"/>
      <c r="BA135" s="7">
        <f>小計!$F$34</f>
        <v>1</v>
      </c>
      <c r="BG135" s="7" t="str">
        <f>IF(小計!$L$34="","",小計!$L$34)</f>
        <v/>
      </c>
      <c r="BH135" s="7" t="e">
        <f>IF(小計!#REF!="","",小計!#REF!)</f>
        <v>#REF!</v>
      </c>
    </row>
    <row r="136" spans="1:60" ht="28.2" customHeight="1">
      <c r="A136" s="67"/>
      <c r="B136" s="68"/>
      <c r="C136" s="68" t="s">
        <v>696</v>
      </c>
      <c r="D136" s="69"/>
      <c r="E136" s="70"/>
      <c r="F136" s="69"/>
      <c r="G136" s="70"/>
      <c r="H136" s="71"/>
      <c r="I136" s="72"/>
      <c r="J136" s="73"/>
      <c r="K136" s="74" t="s">
        <v>35</v>
      </c>
      <c r="L136" s="184" t="s">
        <v>792</v>
      </c>
      <c r="M136" s="76" t="s">
        <v>36</v>
      </c>
      <c r="N136" s="77"/>
      <c r="BA136" s="7">
        <f>小計!$F$35</f>
        <v>1</v>
      </c>
      <c r="BG136" s="7" t="str">
        <f>IF(小計!$L$35="","",小計!$L$35)</f>
        <v/>
      </c>
      <c r="BH136" s="7" t="e">
        <f>IF(小計!#REF!="","",小計!#REF!)</f>
        <v>#REF!</v>
      </c>
    </row>
    <row r="137" spans="1:60" ht="28.2" customHeight="1">
      <c r="A137" s="67"/>
      <c r="B137" s="68"/>
      <c r="C137" s="68"/>
      <c r="D137" s="69"/>
      <c r="E137" s="103" t="s">
        <v>160</v>
      </c>
      <c r="F137" s="116" t="s">
        <v>161</v>
      </c>
      <c r="G137" s="70"/>
      <c r="H137" s="104">
        <v>1</v>
      </c>
      <c r="I137" s="72" t="s">
        <v>61</v>
      </c>
      <c r="J137" s="105"/>
      <c r="K137" s="74"/>
      <c r="L137" s="184" t="s">
        <v>792</v>
      </c>
      <c r="M137" s="76"/>
      <c r="N137" s="77"/>
      <c r="BB137" s="7">
        <v>1</v>
      </c>
      <c r="BC137" s="7">
        <v>1</v>
      </c>
      <c r="BD137" s="7">
        <v>1</v>
      </c>
    </row>
    <row r="138" spans="1:60" ht="28.2" customHeight="1">
      <c r="A138" s="67"/>
      <c r="B138" s="68"/>
      <c r="C138" s="68"/>
      <c r="D138" s="69"/>
      <c r="E138" s="103" t="s">
        <v>63</v>
      </c>
      <c r="F138" s="69"/>
      <c r="G138" s="70"/>
      <c r="H138" s="104">
        <v>1</v>
      </c>
      <c r="I138" s="72" t="s">
        <v>26</v>
      </c>
      <c r="J138" s="105"/>
      <c r="K138" s="74"/>
      <c r="L138" s="184" t="s">
        <v>792</v>
      </c>
      <c r="M138" s="76"/>
      <c r="N138" s="77"/>
      <c r="BB138" s="7">
        <v>1</v>
      </c>
      <c r="BC138" s="7">
        <v>1</v>
      </c>
      <c r="BD138" s="7">
        <v>1</v>
      </c>
    </row>
    <row r="139" spans="1:60" ht="28.2" customHeight="1">
      <c r="A139" s="67"/>
      <c r="B139" s="68"/>
      <c r="C139" s="68"/>
      <c r="D139" s="69"/>
      <c r="E139" s="103"/>
      <c r="F139" s="69"/>
      <c r="G139" s="70"/>
      <c r="H139" s="104"/>
      <c r="I139" s="72"/>
      <c r="J139" s="105"/>
      <c r="K139" s="74"/>
      <c r="L139" s="75">
        <f>INT(H139*J139)</f>
        <v>0</v>
      </c>
      <c r="M139" s="76"/>
      <c r="N139" s="77"/>
    </row>
    <row r="140" spans="1:60" ht="28.2" customHeight="1">
      <c r="A140" s="67"/>
      <c r="B140" s="68"/>
      <c r="C140" s="68" t="s">
        <v>697</v>
      </c>
      <c r="D140" s="69"/>
      <c r="E140" s="70"/>
      <c r="F140" s="69"/>
      <c r="G140" s="70"/>
      <c r="H140" s="71"/>
      <c r="I140" s="72"/>
      <c r="J140" s="73"/>
      <c r="K140" s="74" t="s">
        <v>35</v>
      </c>
      <c r="L140" s="184" t="s">
        <v>792</v>
      </c>
      <c r="M140" s="76" t="s">
        <v>36</v>
      </c>
      <c r="N140" s="77"/>
      <c r="BA140" s="7">
        <f>小計!$F$36</f>
        <v>1</v>
      </c>
      <c r="BG140" s="7" t="str">
        <f>IF(小計!$L$36="","",小計!$L$36)</f>
        <v/>
      </c>
      <c r="BH140" s="7" t="e">
        <f>IF(小計!#REF!="","",小計!#REF!)</f>
        <v>#REF!</v>
      </c>
    </row>
    <row r="141" spans="1:60" ht="28.2" customHeight="1">
      <c r="A141" s="67"/>
      <c r="B141" s="68"/>
      <c r="C141" s="68"/>
      <c r="D141" s="69"/>
      <c r="E141" s="103" t="s">
        <v>163</v>
      </c>
      <c r="F141" s="116" t="s">
        <v>161</v>
      </c>
      <c r="G141" s="70"/>
      <c r="H141" s="71">
        <v>2</v>
      </c>
      <c r="I141" s="72" t="s">
        <v>61</v>
      </c>
      <c r="J141" s="73"/>
      <c r="K141" s="74"/>
      <c r="L141" s="184" t="s">
        <v>792</v>
      </c>
      <c r="M141" s="76"/>
      <c r="N141" s="77"/>
      <c r="BB141" s="7">
        <v>1</v>
      </c>
      <c r="BC141" s="7">
        <v>1</v>
      </c>
      <c r="BD141" s="7">
        <v>1</v>
      </c>
    </row>
    <row r="142" spans="1:60" ht="28.2" customHeight="1" thickBot="1">
      <c r="A142" s="81"/>
      <c r="B142" s="82"/>
      <c r="C142" s="82"/>
      <c r="D142" s="83"/>
      <c r="E142" s="106" t="s">
        <v>698</v>
      </c>
      <c r="F142" s="117" t="s">
        <v>699</v>
      </c>
      <c r="G142" s="84"/>
      <c r="H142" s="85">
        <v>1</v>
      </c>
      <c r="I142" s="86" t="s">
        <v>61</v>
      </c>
      <c r="J142" s="87"/>
      <c r="K142" s="88"/>
      <c r="L142" s="183" t="s">
        <v>792</v>
      </c>
      <c r="M142" s="90"/>
      <c r="N142" s="91"/>
      <c r="BB142" s="7">
        <v>1</v>
      </c>
      <c r="BC142" s="7">
        <v>1</v>
      </c>
      <c r="BD142" s="7">
        <v>1</v>
      </c>
    </row>
    <row r="143" spans="1:60" ht="28.2" customHeight="1">
      <c r="A143" s="92"/>
      <c r="B143" s="93"/>
      <c r="C143" s="93"/>
      <c r="D143" s="94"/>
      <c r="E143" s="108" t="s">
        <v>164</v>
      </c>
      <c r="F143" s="118" t="s">
        <v>700</v>
      </c>
      <c r="G143" s="95"/>
      <c r="H143" s="96">
        <v>2</v>
      </c>
      <c r="I143" s="97" t="s">
        <v>61</v>
      </c>
      <c r="J143" s="98"/>
      <c r="K143" s="99"/>
      <c r="L143" s="185" t="s">
        <v>792</v>
      </c>
      <c r="M143" s="101"/>
      <c r="N143" s="102"/>
      <c r="BB143" s="7">
        <v>1</v>
      </c>
      <c r="BC143" s="7">
        <v>1</v>
      </c>
      <c r="BD143" s="7">
        <v>1</v>
      </c>
    </row>
    <row r="144" spans="1:60" ht="28.2" customHeight="1">
      <c r="A144" s="67"/>
      <c r="B144" s="68"/>
      <c r="C144" s="68"/>
      <c r="D144" s="69"/>
      <c r="E144" s="103" t="s">
        <v>164</v>
      </c>
      <c r="F144" s="116" t="s">
        <v>701</v>
      </c>
      <c r="G144" s="70"/>
      <c r="H144" s="71">
        <v>1</v>
      </c>
      <c r="I144" s="72" t="s">
        <v>61</v>
      </c>
      <c r="J144" s="73"/>
      <c r="K144" s="74"/>
      <c r="L144" s="184" t="s">
        <v>792</v>
      </c>
      <c r="M144" s="76"/>
      <c r="N144" s="77"/>
      <c r="BB144" s="7">
        <v>1</v>
      </c>
      <c r="BC144" s="7">
        <v>1</v>
      </c>
      <c r="BD144" s="7">
        <v>1</v>
      </c>
    </row>
    <row r="145" spans="1:60" ht="28.2" customHeight="1">
      <c r="A145" s="67"/>
      <c r="B145" s="68"/>
      <c r="C145" s="68"/>
      <c r="D145" s="69"/>
      <c r="E145" s="103" t="s">
        <v>165</v>
      </c>
      <c r="F145" s="116" t="s">
        <v>702</v>
      </c>
      <c r="G145" s="70"/>
      <c r="H145" s="71">
        <v>1</v>
      </c>
      <c r="I145" s="72" t="s">
        <v>61</v>
      </c>
      <c r="J145" s="73"/>
      <c r="K145" s="74"/>
      <c r="L145" s="184" t="s">
        <v>792</v>
      </c>
      <c r="M145" s="76"/>
      <c r="N145" s="77"/>
      <c r="BB145" s="7">
        <v>1</v>
      </c>
      <c r="BC145" s="7">
        <v>1</v>
      </c>
      <c r="BD145" s="7">
        <v>1</v>
      </c>
    </row>
    <row r="146" spans="1:60" ht="28.2" customHeight="1">
      <c r="A146" s="67"/>
      <c r="B146" s="68"/>
      <c r="C146" s="68"/>
      <c r="D146" s="69"/>
      <c r="E146" s="103" t="s">
        <v>165</v>
      </c>
      <c r="F146" s="116" t="s">
        <v>703</v>
      </c>
      <c r="G146" s="70"/>
      <c r="H146" s="71">
        <v>1</v>
      </c>
      <c r="I146" s="72" t="s">
        <v>61</v>
      </c>
      <c r="J146" s="73"/>
      <c r="K146" s="74"/>
      <c r="L146" s="184" t="s">
        <v>792</v>
      </c>
      <c r="M146" s="76"/>
      <c r="N146" s="77"/>
      <c r="BB146" s="7">
        <v>1</v>
      </c>
      <c r="BC146" s="7">
        <v>1</v>
      </c>
      <c r="BD146" s="7">
        <v>1</v>
      </c>
    </row>
    <row r="147" spans="1:60" ht="28.2" customHeight="1">
      <c r="A147" s="67"/>
      <c r="B147" s="68"/>
      <c r="C147" s="68"/>
      <c r="D147" s="69"/>
      <c r="E147" s="103" t="s">
        <v>165</v>
      </c>
      <c r="F147" s="116" t="s">
        <v>704</v>
      </c>
      <c r="G147" s="70"/>
      <c r="H147" s="71">
        <v>1</v>
      </c>
      <c r="I147" s="72" t="s">
        <v>61</v>
      </c>
      <c r="J147" s="73"/>
      <c r="K147" s="74"/>
      <c r="L147" s="184" t="s">
        <v>792</v>
      </c>
      <c r="M147" s="76"/>
      <c r="N147" s="77"/>
      <c r="BB147" s="7">
        <v>1</v>
      </c>
      <c r="BC147" s="7">
        <v>1</v>
      </c>
      <c r="BD147" s="7">
        <v>1</v>
      </c>
    </row>
    <row r="148" spans="1:60" ht="28.2" customHeight="1">
      <c r="A148" s="67"/>
      <c r="B148" s="68"/>
      <c r="C148" s="68"/>
      <c r="D148" s="69"/>
      <c r="E148" s="103" t="s">
        <v>165</v>
      </c>
      <c r="F148" s="116" t="s">
        <v>705</v>
      </c>
      <c r="G148" s="70"/>
      <c r="H148" s="71">
        <v>2</v>
      </c>
      <c r="I148" s="72" t="s">
        <v>61</v>
      </c>
      <c r="J148" s="73"/>
      <c r="K148" s="74"/>
      <c r="L148" s="184" t="s">
        <v>792</v>
      </c>
      <c r="M148" s="76"/>
      <c r="N148" s="77"/>
      <c r="BB148" s="7">
        <v>1</v>
      </c>
      <c r="BC148" s="7">
        <v>1</v>
      </c>
      <c r="BD148" s="7">
        <v>1</v>
      </c>
    </row>
    <row r="149" spans="1:60" ht="28.2" customHeight="1">
      <c r="A149" s="67"/>
      <c r="B149" s="68"/>
      <c r="C149" s="68"/>
      <c r="D149" s="69"/>
      <c r="E149" s="103" t="s">
        <v>63</v>
      </c>
      <c r="F149" s="116"/>
      <c r="G149" s="70"/>
      <c r="H149" s="71">
        <v>1</v>
      </c>
      <c r="I149" s="72" t="s">
        <v>26</v>
      </c>
      <c r="J149" s="73"/>
      <c r="K149" s="74"/>
      <c r="L149" s="184" t="s">
        <v>792</v>
      </c>
      <c r="M149" s="76"/>
      <c r="N149" s="77"/>
      <c r="BB149" s="7">
        <v>1</v>
      </c>
      <c r="BC149" s="7">
        <v>1</v>
      </c>
      <c r="BD149" s="7">
        <v>1</v>
      </c>
    </row>
    <row r="150" spans="1:60" ht="28.2" customHeight="1">
      <c r="A150" s="67"/>
      <c r="B150" s="68"/>
      <c r="C150" s="68"/>
      <c r="D150" s="69"/>
      <c r="E150" s="103"/>
      <c r="F150" s="116"/>
      <c r="G150" s="70"/>
      <c r="H150" s="71"/>
      <c r="I150" s="72"/>
      <c r="J150" s="73"/>
      <c r="K150" s="74"/>
      <c r="L150" s="75">
        <f t="shared" ref="L150" si="6">INT(H150*J150)</f>
        <v>0</v>
      </c>
      <c r="M150" s="76"/>
      <c r="N150" s="77"/>
    </row>
    <row r="151" spans="1:60" ht="28.2" customHeight="1">
      <c r="A151" s="67"/>
      <c r="B151" s="68" t="s">
        <v>706</v>
      </c>
      <c r="C151" s="68"/>
      <c r="D151" s="69"/>
      <c r="E151" s="70"/>
      <c r="F151" s="69"/>
      <c r="G151" s="70"/>
      <c r="H151" s="71"/>
      <c r="I151" s="72"/>
      <c r="J151" s="73"/>
      <c r="K151" s="74" t="s">
        <v>22</v>
      </c>
      <c r="L151" s="184" t="s">
        <v>792</v>
      </c>
      <c r="M151" s="76" t="s">
        <v>23</v>
      </c>
      <c r="N151" s="77"/>
      <c r="BA151" s="7">
        <f>小計!$F$37</f>
        <v>1</v>
      </c>
      <c r="BG151" s="7" t="str">
        <f>IF(小計!$L$37="","",小計!$L$37)</f>
        <v/>
      </c>
      <c r="BH151" s="7" t="e">
        <f>IF(小計!#REF!="","",小計!#REF!)</f>
        <v>#REF!</v>
      </c>
    </row>
    <row r="152" spans="1:60" ht="28.2" customHeight="1">
      <c r="A152" s="67"/>
      <c r="B152" s="68"/>
      <c r="C152" s="68" t="s">
        <v>707</v>
      </c>
      <c r="D152" s="69"/>
      <c r="E152" s="70"/>
      <c r="F152" s="69"/>
      <c r="G152" s="70"/>
      <c r="H152" s="71"/>
      <c r="I152" s="72"/>
      <c r="J152" s="73"/>
      <c r="K152" s="74" t="s">
        <v>35</v>
      </c>
      <c r="L152" s="184" t="s">
        <v>792</v>
      </c>
      <c r="M152" s="76" t="s">
        <v>36</v>
      </c>
      <c r="N152" s="77"/>
      <c r="BA152" s="7">
        <f>小計!$F$38</f>
        <v>1</v>
      </c>
      <c r="BG152" s="7" t="str">
        <f>IF(小計!$L$38="","",小計!$L$38)</f>
        <v/>
      </c>
      <c r="BH152" s="7" t="e">
        <f>IF(小計!#REF!="","",小計!#REF!)</f>
        <v>#REF!</v>
      </c>
    </row>
    <row r="153" spans="1:60" ht="28.2" customHeight="1">
      <c r="A153" s="67"/>
      <c r="B153" s="68"/>
      <c r="C153" s="68"/>
      <c r="D153" s="69"/>
      <c r="E153" s="78" t="s">
        <v>167</v>
      </c>
      <c r="F153" s="79" t="s">
        <v>168</v>
      </c>
      <c r="G153" s="70"/>
      <c r="H153" s="119">
        <v>1</v>
      </c>
      <c r="I153" s="112" t="s">
        <v>107</v>
      </c>
      <c r="J153" s="73"/>
      <c r="K153" s="74"/>
      <c r="L153" s="184" t="s">
        <v>792</v>
      </c>
      <c r="M153" s="76"/>
      <c r="N153" s="77"/>
      <c r="BB153" s="7">
        <v>1</v>
      </c>
      <c r="BC153" s="7">
        <v>1</v>
      </c>
      <c r="BD153" s="7">
        <v>1</v>
      </c>
    </row>
    <row r="154" spans="1:60" ht="28.2" customHeight="1">
      <c r="A154" s="67"/>
      <c r="B154" s="68"/>
      <c r="C154" s="68"/>
      <c r="D154" s="69"/>
      <c r="E154" s="78" t="s">
        <v>169</v>
      </c>
      <c r="F154" s="79" t="s">
        <v>170</v>
      </c>
      <c r="G154" s="70"/>
      <c r="H154" s="119">
        <v>1</v>
      </c>
      <c r="I154" s="112" t="s">
        <v>107</v>
      </c>
      <c r="J154" s="73"/>
      <c r="K154" s="74"/>
      <c r="L154" s="184" t="s">
        <v>792</v>
      </c>
      <c r="M154" s="76"/>
      <c r="N154" s="77"/>
      <c r="BB154" s="7">
        <v>1</v>
      </c>
      <c r="BC154" s="7">
        <v>1</v>
      </c>
      <c r="BD154" s="7">
        <v>1</v>
      </c>
    </row>
    <row r="155" spans="1:60" ht="28.2" customHeight="1">
      <c r="A155" s="67"/>
      <c r="B155" s="68"/>
      <c r="C155" s="68"/>
      <c r="D155" s="69"/>
      <c r="E155" s="78" t="s">
        <v>171</v>
      </c>
      <c r="F155" s="79"/>
      <c r="G155" s="70"/>
      <c r="H155" s="119">
        <v>1</v>
      </c>
      <c r="I155" s="112" t="s">
        <v>107</v>
      </c>
      <c r="J155" s="73"/>
      <c r="K155" s="74"/>
      <c r="L155" s="184" t="s">
        <v>792</v>
      </c>
      <c r="M155" s="76"/>
      <c r="N155" s="77"/>
      <c r="BB155" s="7">
        <v>1</v>
      </c>
      <c r="BC155" s="7">
        <v>1</v>
      </c>
      <c r="BD155" s="7">
        <v>1</v>
      </c>
    </row>
    <row r="156" spans="1:60" ht="28.2" customHeight="1">
      <c r="A156" s="67"/>
      <c r="B156" s="68"/>
      <c r="C156" s="68"/>
      <c r="D156" s="69"/>
      <c r="E156" s="78" t="s">
        <v>56</v>
      </c>
      <c r="F156" s="79"/>
      <c r="G156" s="70"/>
      <c r="H156" s="119">
        <v>1</v>
      </c>
      <c r="I156" s="112" t="s">
        <v>107</v>
      </c>
      <c r="J156" s="73"/>
      <c r="K156" s="74"/>
      <c r="L156" s="184" t="s">
        <v>792</v>
      </c>
      <c r="M156" s="76"/>
      <c r="N156" s="77"/>
      <c r="BB156" s="7">
        <v>1</v>
      </c>
      <c r="BC156" s="7">
        <v>1</v>
      </c>
      <c r="BD156" s="7">
        <v>1</v>
      </c>
    </row>
    <row r="157" spans="1:60" ht="28.2" customHeight="1">
      <c r="A157" s="67"/>
      <c r="B157" s="68"/>
      <c r="C157" s="68"/>
      <c r="D157" s="69"/>
      <c r="E157" s="78" t="s">
        <v>172</v>
      </c>
      <c r="F157" s="79" t="s">
        <v>173</v>
      </c>
      <c r="G157" s="70"/>
      <c r="H157" s="119">
        <v>1</v>
      </c>
      <c r="I157" s="112" t="s">
        <v>107</v>
      </c>
      <c r="J157" s="73"/>
      <c r="K157" s="74"/>
      <c r="L157" s="184" t="s">
        <v>792</v>
      </c>
      <c r="M157" s="76"/>
      <c r="N157" s="77"/>
      <c r="BB157" s="7">
        <v>1</v>
      </c>
      <c r="BC157" s="7">
        <v>1</v>
      </c>
      <c r="BD157" s="7">
        <v>1</v>
      </c>
    </row>
    <row r="158" spans="1:60" ht="28.2" customHeight="1">
      <c r="A158" s="67"/>
      <c r="B158" s="68"/>
      <c r="C158" s="68"/>
      <c r="D158" s="69"/>
      <c r="E158" s="78" t="s">
        <v>174</v>
      </c>
      <c r="F158" s="79"/>
      <c r="G158" s="70"/>
      <c r="H158" s="119">
        <v>1</v>
      </c>
      <c r="I158" s="112" t="s">
        <v>107</v>
      </c>
      <c r="J158" s="73"/>
      <c r="K158" s="74"/>
      <c r="L158" s="184" t="s">
        <v>792</v>
      </c>
      <c r="M158" s="76"/>
      <c r="N158" s="77"/>
      <c r="BB158" s="7">
        <v>1</v>
      </c>
      <c r="BC158" s="7">
        <v>1</v>
      </c>
      <c r="BD158" s="7">
        <v>1</v>
      </c>
    </row>
    <row r="159" spans="1:60" ht="28.2" customHeight="1">
      <c r="A159" s="67"/>
      <c r="B159" s="68"/>
      <c r="C159" s="68"/>
      <c r="D159" s="69"/>
      <c r="E159" s="70"/>
      <c r="F159" s="69"/>
      <c r="G159" s="70"/>
      <c r="H159" s="104"/>
      <c r="I159" s="72"/>
      <c r="J159" s="73"/>
      <c r="K159" s="74"/>
      <c r="L159" s="75">
        <f t="shared" ref="L159" si="7">INT(H159*J159)</f>
        <v>0</v>
      </c>
      <c r="M159" s="76"/>
      <c r="N159" s="77"/>
    </row>
    <row r="160" spans="1:60" ht="28.2" customHeight="1">
      <c r="A160" s="67"/>
      <c r="B160" s="68"/>
      <c r="C160" s="68" t="s">
        <v>708</v>
      </c>
      <c r="D160" s="69"/>
      <c r="E160" s="70"/>
      <c r="F160" s="69"/>
      <c r="G160" s="70"/>
      <c r="H160" s="104"/>
      <c r="I160" s="72"/>
      <c r="J160" s="73"/>
      <c r="K160" s="74" t="s">
        <v>35</v>
      </c>
      <c r="L160" s="184" t="s">
        <v>792</v>
      </c>
      <c r="M160" s="76" t="s">
        <v>36</v>
      </c>
      <c r="N160" s="77"/>
      <c r="BA160" s="7">
        <f>小計!$F$39</f>
        <v>1</v>
      </c>
      <c r="BG160" s="7" t="str">
        <f>IF(小計!$L$39="","",小計!$L$39)</f>
        <v/>
      </c>
      <c r="BH160" s="7" t="e">
        <f>IF(小計!#REF!="","",小計!#REF!)</f>
        <v>#REF!</v>
      </c>
    </row>
    <row r="161" spans="1:60" ht="28.2" customHeight="1">
      <c r="A161" s="67"/>
      <c r="B161" s="68"/>
      <c r="C161" s="68"/>
      <c r="D161" s="69"/>
      <c r="E161" s="70" t="s">
        <v>176</v>
      </c>
      <c r="F161" s="69" t="s">
        <v>177</v>
      </c>
      <c r="G161" s="70"/>
      <c r="H161" s="104">
        <v>2</v>
      </c>
      <c r="I161" s="72" t="s">
        <v>61</v>
      </c>
      <c r="J161" s="73"/>
      <c r="K161" s="74"/>
      <c r="L161" s="184" t="s">
        <v>792</v>
      </c>
      <c r="M161" s="76"/>
      <c r="N161" s="77"/>
      <c r="BB161" s="7">
        <v>1</v>
      </c>
      <c r="BC161" s="7">
        <v>1</v>
      </c>
      <c r="BD161" s="7">
        <v>1</v>
      </c>
    </row>
    <row r="162" spans="1:60" ht="28.2" customHeight="1" thickBot="1">
      <c r="A162" s="81"/>
      <c r="B162" s="82"/>
      <c r="C162" s="82"/>
      <c r="D162" s="83"/>
      <c r="E162" s="84"/>
      <c r="F162" s="83" t="s">
        <v>178</v>
      </c>
      <c r="G162" s="84"/>
      <c r="H162" s="107">
        <v>1</v>
      </c>
      <c r="I162" s="86" t="s">
        <v>61</v>
      </c>
      <c r="J162" s="87"/>
      <c r="K162" s="88"/>
      <c r="L162" s="183" t="s">
        <v>792</v>
      </c>
      <c r="M162" s="90"/>
      <c r="N162" s="91"/>
      <c r="BB162" s="7">
        <v>1</v>
      </c>
      <c r="BC162" s="7">
        <v>1</v>
      </c>
      <c r="BD162" s="7">
        <v>1</v>
      </c>
    </row>
    <row r="163" spans="1:60" ht="28.2" customHeight="1">
      <c r="A163" s="92"/>
      <c r="B163" s="93"/>
      <c r="C163" s="93"/>
      <c r="D163" s="94"/>
      <c r="E163" s="95"/>
      <c r="F163" s="94" t="s">
        <v>179</v>
      </c>
      <c r="G163" s="95"/>
      <c r="H163" s="109">
        <v>1</v>
      </c>
      <c r="I163" s="97" t="s">
        <v>61</v>
      </c>
      <c r="J163" s="98"/>
      <c r="K163" s="99"/>
      <c r="L163" s="185" t="s">
        <v>792</v>
      </c>
      <c r="M163" s="101"/>
      <c r="N163" s="102"/>
      <c r="BB163" s="7">
        <v>1</v>
      </c>
      <c r="BC163" s="7">
        <v>1</v>
      </c>
      <c r="BD163" s="7">
        <v>1</v>
      </c>
    </row>
    <row r="164" spans="1:60" ht="28.2" customHeight="1">
      <c r="A164" s="67"/>
      <c r="B164" s="68"/>
      <c r="C164" s="68"/>
      <c r="D164" s="69"/>
      <c r="E164" s="70"/>
      <c r="F164" s="69"/>
      <c r="G164" s="70"/>
      <c r="H164" s="104"/>
      <c r="I164" s="72"/>
      <c r="J164" s="73"/>
      <c r="K164" s="74"/>
      <c r="L164" s="75">
        <f>INT(H164*J164)</f>
        <v>0</v>
      </c>
      <c r="M164" s="76"/>
      <c r="N164" s="77"/>
    </row>
    <row r="165" spans="1:60" ht="28.2" customHeight="1">
      <c r="A165" s="67"/>
      <c r="B165" s="68"/>
      <c r="C165" s="68" t="s">
        <v>709</v>
      </c>
      <c r="D165" s="69"/>
      <c r="E165" s="70"/>
      <c r="F165" s="69"/>
      <c r="G165" s="70"/>
      <c r="H165" s="104"/>
      <c r="I165" s="72"/>
      <c r="J165" s="73"/>
      <c r="K165" s="74" t="s">
        <v>35</v>
      </c>
      <c r="L165" s="184" t="s">
        <v>792</v>
      </c>
      <c r="M165" s="76" t="s">
        <v>36</v>
      </c>
      <c r="N165" s="77"/>
      <c r="BA165" s="7">
        <f>小計!$F$40</f>
        <v>1</v>
      </c>
      <c r="BG165" s="7" t="str">
        <f>IF(小計!$L$40="","",小計!$L$40)</f>
        <v/>
      </c>
      <c r="BH165" s="7" t="e">
        <f>IF(小計!#REF!="","",小計!#REF!)</f>
        <v>#REF!</v>
      </c>
    </row>
    <row r="166" spans="1:60" ht="28.2" customHeight="1">
      <c r="A166" s="67"/>
      <c r="B166" s="68"/>
      <c r="C166" s="68"/>
      <c r="D166" s="69"/>
      <c r="E166" s="70"/>
      <c r="F166" s="69" t="s">
        <v>155</v>
      </c>
      <c r="G166" s="70"/>
      <c r="H166" s="104">
        <v>1</v>
      </c>
      <c r="I166" s="72" t="s">
        <v>26</v>
      </c>
      <c r="J166" s="73"/>
      <c r="K166" s="74"/>
      <c r="L166" s="184" t="s">
        <v>792</v>
      </c>
      <c r="M166" s="76"/>
      <c r="N166" s="77"/>
      <c r="BB166" s="7">
        <v>1</v>
      </c>
      <c r="BC166" s="7">
        <v>1</v>
      </c>
      <c r="BD166" s="7">
        <v>1</v>
      </c>
    </row>
    <row r="167" spans="1:60" ht="28.2" customHeight="1">
      <c r="A167" s="67"/>
      <c r="B167" s="68"/>
      <c r="C167" s="68"/>
      <c r="D167" s="69"/>
      <c r="E167" s="70"/>
      <c r="F167" s="69"/>
      <c r="G167" s="70"/>
      <c r="H167" s="104"/>
      <c r="I167" s="72"/>
      <c r="J167" s="73"/>
      <c r="K167" s="74"/>
      <c r="L167" s="75">
        <f>INT(H167*J167)</f>
        <v>0</v>
      </c>
      <c r="M167" s="76"/>
      <c r="N167" s="77"/>
    </row>
    <row r="168" spans="1:60" ht="28.2" customHeight="1">
      <c r="A168" s="67"/>
      <c r="B168" s="68"/>
      <c r="C168" s="68" t="s">
        <v>710</v>
      </c>
      <c r="D168" s="69"/>
      <c r="E168" s="70"/>
      <c r="F168" s="69"/>
      <c r="G168" s="70"/>
      <c r="H168" s="104"/>
      <c r="I168" s="72"/>
      <c r="J168" s="73"/>
      <c r="K168" s="74" t="s">
        <v>35</v>
      </c>
      <c r="L168" s="184" t="s">
        <v>792</v>
      </c>
      <c r="M168" s="76" t="s">
        <v>36</v>
      </c>
      <c r="N168" s="77"/>
      <c r="BA168" s="7">
        <f>小計!$F$41</f>
        <v>1</v>
      </c>
      <c r="BG168" s="7" t="str">
        <f>IF(小計!$L$41="","",小計!$L$41)</f>
        <v/>
      </c>
      <c r="BH168" s="7" t="e">
        <f>IF(小計!#REF!="","",小計!#REF!)</f>
        <v>#REF!</v>
      </c>
    </row>
    <row r="169" spans="1:60" ht="28.2" customHeight="1">
      <c r="A169" s="67"/>
      <c r="B169" s="68"/>
      <c r="C169" s="68"/>
      <c r="D169" s="69"/>
      <c r="E169" s="70" t="s">
        <v>182</v>
      </c>
      <c r="F169" s="69" t="s">
        <v>183</v>
      </c>
      <c r="G169" s="70"/>
      <c r="H169" s="104">
        <v>120</v>
      </c>
      <c r="I169" s="72" t="s">
        <v>84</v>
      </c>
      <c r="J169" s="73"/>
      <c r="K169" s="74"/>
      <c r="L169" s="184" t="s">
        <v>792</v>
      </c>
      <c r="M169" s="76"/>
      <c r="N169" s="77"/>
      <c r="BB169" s="7">
        <v>1</v>
      </c>
      <c r="BC169" s="7">
        <v>1</v>
      </c>
      <c r="BD169" s="7">
        <v>1</v>
      </c>
    </row>
    <row r="170" spans="1:60" ht="28.2" customHeight="1">
      <c r="A170" s="67"/>
      <c r="B170" s="68"/>
      <c r="C170" s="68"/>
      <c r="D170" s="69"/>
      <c r="E170" s="78" t="s">
        <v>184</v>
      </c>
      <c r="F170" s="79" t="s">
        <v>185</v>
      </c>
      <c r="G170" s="70"/>
      <c r="H170" s="119">
        <v>33</v>
      </c>
      <c r="I170" s="112" t="s">
        <v>186</v>
      </c>
      <c r="J170" s="73"/>
      <c r="K170" s="74"/>
      <c r="L170" s="184" t="s">
        <v>792</v>
      </c>
      <c r="M170" s="76"/>
      <c r="N170" s="77"/>
      <c r="BB170" s="7">
        <v>1</v>
      </c>
      <c r="BC170" s="7">
        <v>1</v>
      </c>
      <c r="BD170" s="7">
        <v>1</v>
      </c>
    </row>
    <row r="171" spans="1:60" ht="28.2" customHeight="1">
      <c r="A171" s="67"/>
      <c r="B171" s="68"/>
      <c r="C171" s="68"/>
      <c r="D171" s="69"/>
      <c r="E171" s="78" t="s">
        <v>187</v>
      </c>
      <c r="F171" s="79" t="s">
        <v>188</v>
      </c>
      <c r="G171" s="70"/>
      <c r="H171" s="119">
        <v>53</v>
      </c>
      <c r="I171" s="112" t="s">
        <v>186</v>
      </c>
      <c r="J171" s="73"/>
      <c r="K171" s="74"/>
      <c r="L171" s="184" t="s">
        <v>792</v>
      </c>
      <c r="M171" s="76"/>
      <c r="N171" s="77"/>
      <c r="BB171" s="7">
        <v>1</v>
      </c>
      <c r="BC171" s="7">
        <v>1</v>
      </c>
      <c r="BD171" s="7">
        <v>1</v>
      </c>
    </row>
    <row r="172" spans="1:60" ht="28.2" customHeight="1">
      <c r="A172" s="67"/>
      <c r="B172" s="68"/>
      <c r="C172" s="68"/>
      <c r="D172" s="69"/>
      <c r="E172" s="70" t="s">
        <v>189</v>
      </c>
      <c r="F172" s="69" t="s">
        <v>190</v>
      </c>
      <c r="G172" s="70"/>
      <c r="H172" s="71">
        <v>4</v>
      </c>
      <c r="I172" s="72" t="s">
        <v>191</v>
      </c>
      <c r="J172" s="73"/>
      <c r="K172" s="74"/>
      <c r="L172" s="184" t="s">
        <v>792</v>
      </c>
      <c r="M172" s="76"/>
      <c r="N172" s="77"/>
      <c r="BB172" s="7">
        <v>1</v>
      </c>
      <c r="BC172" s="7">
        <v>1</v>
      </c>
      <c r="BD172" s="7">
        <v>1</v>
      </c>
    </row>
    <row r="173" spans="1:60" ht="28.2" customHeight="1">
      <c r="A173" s="67"/>
      <c r="B173" s="68"/>
      <c r="C173" s="68"/>
      <c r="D173" s="69"/>
      <c r="E173" s="70" t="s">
        <v>192</v>
      </c>
      <c r="F173" s="69" t="s">
        <v>193</v>
      </c>
      <c r="G173" s="70"/>
      <c r="H173" s="71">
        <v>4</v>
      </c>
      <c r="I173" s="72" t="s">
        <v>191</v>
      </c>
      <c r="J173" s="73"/>
      <c r="K173" s="74"/>
      <c r="L173" s="184" t="s">
        <v>792</v>
      </c>
      <c r="M173" s="76"/>
      <c r="N173" s="77"/>
      <c r="BB173" s="7">
        <v>1</v>
      </c>
      <c r="BC173" s="7">
        <v>1</v>
      </c>
      <c r="BD173" s="7">
        <v>1</v>
      </c>
    </row>
    <row r="174" spans="1:60" ht="28.2" customHeight="1">
      <c r="A174" s="67"/>
      <c r="B174" s="68"/>
      <c r="C174" s="68"/>
      <c r="D174" s="69"/>
      <c r="E174" s="70" t="s">
        <v>194</v>
      </c>
      <c r="F174" s="69" t="s">
        <v>195</v>
      </c>
      <c r="G174" s="70"/>
      <c r="H174" s="71">
        <v>5</v>
      </c>
      <c r="I174" s="72" t="s">
        <v>191</v>
      </c>
      <c r="J174" s="73"/>
      <c r="K174" s="74"/>
      <c r="L174" s="184" t="s">
        <v>792</v>
      </c>
      <c r="M174" s="76"/>
      <c r="N174" s="77"/>
      <c r="BB174" s="7">
        <v>1</v>
      </c>
      <c r="BC174" s="7">
        <v>1</v>
      </c>
      <c r="BD174" s="7">
        <v>1</v>
      </c>
    </row>
    <row r="175" spans="1:60" ht="28.2" customHeight="1">
      <c r="A175" s="67"/>
      <c r="B175" s="68"/>
      <c r="C175" s="68"/>
      <c r="D175" s="69"/>
      <c r="E175" s="70" t="s">
        <v>196</v>
      </c>
      <c r="F175" s="69" t="s">
        <v>197</v>
      </c>
      <c r="G175" s="70"/>
      <c r="H175" s="71">
        <v>2</v>
      </c>
      <c r="I175" s="72" t="s">
        <v>61</v>
      </c>
      <c r="J175" s="73"/>
      <c r="K175" s="74"/>
      <c r="L175" s="184" t="s">
        <v>792</v>
      </c>
      <c r="M175" s="76"/>
      <c r="N175" s="77"/>
      <c r="BB175" s="7">
        <v>1</v>
      </c>
      <c r="BC175" s="7">
        <v>1</v>
      </c>
      <c r="BD175" s="7">
        <v>1</v>
      </c>
    </row>
    <row r="176" spans="1:60" ht="28.2" customHeight="1">
      <c r="A176" s="67"/>
      <c r="B176" s="68"/>
      <c r="C176" s="68"/>
      <c r="D176" s="69"/>
      <c r="E176" s="70" t="s">
        <v>198</v>
      </c>
      <c r="F176" s="69"/>
      <c r="G176" s="70"/>
      <c r="H176" s="71">
        <v>1</v>
      </c>
      <c r="I176" s="72" t="s">
        <v>26</v>
      </c>
      <c r="J176" s="73"/>
      <c r="K176" s="74"/>
      <c r="L176" s="184" t="s">
        <v>792</v>
      </c>
      <c r="M176" s="76"/>
      <c r="N176" s="77"/>
      <c r="BB176" s="7">
        <v>1</v>
      </c>
      <c r="BC176" s="7">
        <v>1</v>
      </c>
      <c r="BD176" s="7">
        <v>1</v>
      </c>
    </row>
    <row r="177" spans="1:60" ht="28.2" customHeight="1">
      <c r="A177" s="67"/>
      <c r="B177" s="68"/>
      <c r="C177" s="68"/>
      <c r="D177" s="69"/>
      <c r="E177" s="103" t="s">
        <v>63</v>
      </c>
      <c r="F177" s="69"/>
      <c r="G177" s="70"/>
      <c r="H177" s="71">
        <v>1</v>
      </c>
      <c r="I177" s="72" t="s">
        <v>26</v>
      </c>
      <c r="J177" s="73"/>
      <c r="K177" s="74"/>
      <c r="L177" s="184" t="s">
        <v>792</v>
      </c>
      <c r="M177" s="76"/>
      <c r="N177" s="77"/>
      <c r="BB177" s="7">
        <v>1</v>
      </c>
      <c r="BC177" s="7">
        <v>1</v>
      </c>
      <c r="BD177" s="7">
        <v>1</v>
      </c>
    </row>
    <row r="178" spans="1:60" ht="28.2" customHeight="1">
      <c r="A178" s="67"/>
      <c r="B178" s="68"/>
      <c r="C178" s="68"/>
      <c r="D178" s="69"/>
      <c r="E178" s="70"/>
      <c r="F178" s="69"/>
      <c r="G178" s="70"/>
      <c r="H178" s="71"/>
      <c r="I178" s="72"/>
      <c r="J178" s="73"/>
      <c r="K178" s="74"/>
      <c r="L178" s="75">
        <f t="shared" ref="L178" si="8">INT(H178*J178)</f>
        <v>0</v>
      </c>
      <c r="M178" s="76"/>
      <c r="N178" s="77"/>
    </row>
    <row r="179" spans="1:60" ht="28.2" customHeight="1">
      <c r="A179" s="67"/>
      <c r="B179" s="68"/>
      <c r="C179" s="68" t="s">
        <v>711</v>
      </c>
      <c r="D179" s="69"/>
      <c r="E179" s="70"/>
      <c r="F179" s="69"/>
      <c r="G179" s="70"/>
      <c r="H179" s="71"/>
      <c r="I179" s="72"/>
      <c r="J179" s="73"/>
      <c r="K179" s="74" t="s">
        <v>35</v>
      </c>
      <c r="L179" s="181" t="s">
        <v>790</v>
      </c>
      <c r="M179" s="76" t="s">
        <v>36</v>
      </c>
      <c r="N179" s="77"/>
      <c r="BA179" s="7">
        <f>小計!$F$42</f>
        <v>1</v>
      </c>
      <c r="BG179" s="7" t="str">
        <f>IF(小計!$L$42="","",小計!$L$42)</f>
        <v/>
      </c>
      <c r="BH179" s="7" t="e">
        <f>IF(小計!#REF!="","",小計!#REF!)</f>
        <v>#REF!</v>
      </c>
    </row>
    <row r="180" spans="1:60" ht="28.2" customHeight="1">
      <c r="A180" s="67"/>
      <c r="B180" s="68"/>
      <c r="C180" s="68"/>
      <c r="D180" s="69"/>
      <c r="E180" s="78" t="s">
        <v>200</v>
      </c>
      <c r="F180" s="79" t="s">
        <v>201</v>
      </c>
      <c r="G180" s="70"/>
      <c r="H180" s="120"/>
      <c r="I180" s="112"/>
      <c r="J180" s="73"/>
      <c r="K180" s="74"/>
      <c r="L180" s="181" t="s">
        <v>790</v>
      </c>
      <c r="M180" s="76"/>
      <c r="N180" s="77"/>
      <c r="BB180" s="7">
        <v>1</v>
      </c>
      <c r="BC180" s="7">
        <v>1</v>
      </c>
      <c r="BD180" s="7">
        <v>1</v>
      </c>
    </row>
    <row r="181" spans="1:60" ht="28.2" customHeight="1">
      <c r="A181" s="67"/>
      <c r="B181" s="68"/>
      <c r="C181" s="68"/>
      <c r="D181" s="69"/>
      <c r="E181" s="78" t="s">
        <v>202</v>
      </c>
      <c r="F181" s="79" t="s">
        <v>201</v>
      </c>
      <c r="G181" s="70"/>
      <c r="H181" s="120"/>
      <c r="I181" s="112"/>
      <c r="J181" s="73"/>
      <c r="K181" s="74"/>
      <c r="L181" s="181" t="s">
        <v>790</v>
      </c>
      <c r="M181" s="76"/>
      <c r="N181" s="77"/>
      <c r="BB181" s="7">
        <v>1</v>
      </c>
      <c r="BC181" s="7">
        <v>1</v>
      </c>
      <c r="BD181" s="7">
        <v>1</v>
      </c>
    </row>
    <row r="182" spans="1:60" ht="28.2" customHeight="1" thickBot="1">
      <c r="A182" s="81"/>
      <c r="B182" s="82"/>
      <c r="C182" s="82"/>
      <c r="D182" s="83"/>
      <c r="E182" s="121"/>
      <c r="F182" s="122"/>
      <c r="G182" s="84"/>
      <c r="H182" s="123"/>
      <c r="I182" s="124"/>
      <c r="J182" s="87"/>
      <c r="K182" s="88"/>
      <c r="L182" s="89">
        <f>INT(H182*J182)</f>
        <v>0</v>
      </c>
      <c r="M182" s="90"/>
      <c r="N182" s="91"/>
    </row>
    <row r="183" spans="1:60" ht="28.2" customHeight="1">
      <c r="A183" s="92"/>
      <c r="B183" s="93" t="s">
        <v>712</v>
      </c>
      <c r="C183" s="93"/>
      <c r="D183" s="94"/>
      <c r="E183" s="95"/>
      <c r="F183" s="94"/>
      <c r="G183" s="95"/>
      <c r="H183" s="96"/>
      <c r="I183" s="97"/>
      <c r="J183" s="98"/>
      <c r="K183" s="99" t="s">
        <v>22</v>
      </c>
      <c r="L183" s="100">
        <f>SUBTOTAL(9,L184:L187)</f>
        <v>0</v>
      </c>
      <c r="M183" s="101" t="s">
        <v>23</v>
      </c>
      <c r="N183" s="102"/>
      <c r="BA183" s="7">
        <f>小計!$F$43</f>
        <v>1</v>
      </c>
      <c r="BG183" s="7" t="str">
        <f>IF(小計!$L$43="","",小計!$L$43)</f>
        <v/>
      </c>
      <c r="BH183" s="7" t="e">
        <f>IF(小計!#REF!="","",小計!#REF!)</f>
        <v>#REF!</v>
      </c>
    </row>
    <row r="184" spans="1:60" ht="28.2" customHeight="1">
      <c r="A184" s="67"/>
      <c r="B184" s="68"/>
      <c r="C184" s="68"/>
      <c r="D184" s="69"/>
      <c r="E184" s="78" t="s">
        <v>204</v>
      </c>
      <c r="F184" s="79" t="s">
        <v>205</v>
      </c>
      <c r="G184" s="70"/>
      <c r="H184" s="111">
        <v>1</v>
      </c>
      <c r="I184" s="112" t="s">
        <v>107</v>
      </c>
      <c r="J184" s="73"/>
      <c r="K184" s="74"/>
      <c r="L184" s="75">
        <f>INT(H184*J184)</f>
        <v>0</v>
      </c>
      <c r="M184" s="76"/>
      <c r="N184" s="77"/>
      <c r="BB184" s="7">
        <v>1</v>
      </c>
      <c r="BC184" s="7">
        <v>1</v>
      </c>
    </row>
    <row r="185" spans="1:60" ht="28.2" customHeight="1">
      <c r="A185" s="67"/>
      <c r="B185" s="68"/>
      <c r="C185" s="68"/>
      <c r="D185" s="69"/>
      <c r="E185" s="78" t="s">
        <v>206</v>
      </c>
      <c r="F185" s="79" t="s">
        <v>207</v>
      </c>
      <c r="G185" s="70"/>
      <c r="H185" s="111">
        <v>1</v>
      </c>
      <c r="I185" s="112" t="s">
        <v>107</v>
      </c>
      <c r="J185" s="73"/>
      <c r="K185" s="74"/>
      <c r="L185" s="75">
        <f>INT(H185*J185)</f>
        <v>0</v>
      </c>
      <c r="M185" s="76"/>
      <c r="N185" s="77"/>
      <c r="BB185" s="7">
        <v>1</v>
      </c>
      <c r="BC185" s="7">
        <v>1</v>
      </c>
    </row>
    <row r="186" spans="1:60" ht="28.2" customHeight="1">
      <c r="A186" s="67"/>
      <c r="B186" s="68"/>
      <c r="C186" s="68"/>
      <c r="D186" s="69"/>
      <c r="E186" s="78" t="s">
        <v>208</v>
      </c>
      <c r="F186" s="79" t="s">
        <v>209</v>
      </c>
      <c r="G186" s="70"/>
      <c r="H186" s="111">
        <v>1</v>
      </c>
      <c r="I186" s="112" t="s">
        <v>107</v>
      </c>
      <c r="J186" s="73"/>
      <c r="K186" s="74"/>
      <c r="L186" s="75">
        <f>INT(H186*J186)</f>
        <v>0</v>
      </c>
      <c r="M186" s="76"/>
      <c r="N186" s="77"/>
      <c r="BB186" s="7">
        <v>1</v>
      </c>
      <c r="BC186" s="7">
        <v>1</v>
      </c>
    </row>
    <row r="187" spans="1:60" ht="28.2" customHeight="1">
      <c r="A187" s="67"/>
      <c r="B187" s="68"/>
      <c r="C187" s="68"/>
      <c r="D187" s="69"/>
      <c r="E187" s="70"/>
      <c r="F187" s="69"/>
      <c r="G187" s="70"/>
      <c r="H187" s="71"/>
      <c r="I187" s="72"/>
      <c r="J187" s="73"/>
      <c r="K187" s="74"/>
      <c r="L187" s="75">
        <f>INT(H187*J187)</f>
        <v>0</v>
      </c>
      <c r="M187" s="76"/>
      <c r="N187" s="77"/>
    </row>
    <row r="188" spans="1:60" ht="28.2" customHeight="1">
      <c r="A188" s="67"/>
      <c r="B188" s="68" t="s">
        <v>713</v>
      </c>
      <c r="C188" s="68"/>
      <c r="D188" s="69"/>
      <c r="E188" s="70"/>
      <c r="F188" s="69"/>
      <c r="G188" s="70"/>
      <c r="H188" s="71"/>
      <c r="I188" s="72"/>
      <c r="J188" s="73"/>
      <c r="K188" s="74" t="s">
        <v>22</v>
      </c>
      <c r="L188" s="75">
        <f>SUBTOTAL(9,L189:L191)</f>
        <v>0</v>
      </c>
      <c r="M188" s="76" t="s">
        <v>23</v>
      </c>
      <c r="N188" s="77"/>
      <c r="BA188" s="7">
        <f>小計!$F$44</f>
        <v>1</v>
      </c>
      <c r="BG188" s="7" t="str">
        <f>IF(小計!$L$44="","",小計!$L$44)</f>
        <v/>
      </c>
      <c r="BH188" s="7" t="e">
        <f>IF(小計!#REF!="","",小計!#REF!)</f>
        <v>#REF!</v>
      </c>
    </row>
    <row r="189" spans="1:60" ht="28.2" customHeight="1">
      <c r="A189" s="67"/>
      <c r="B189" s="68"/>
      <c r="C189" s="68"/>
      <c r="D189" s="69"/>
      <c r="E189" s="103" t="s">
        <v>211</v>
      </c>
      <c r="F189" s="69" t="s">
        <v>212</v>
      </c>
      <c r="G189" s="70"/>
      <c r="H189" s="104">
        <v>6</v>
      </c>
      <c r="I189" s="72" t="s">
        <v>213</v>
      </c>
      <c r="J189" s="105"/>
      <c r="K189" s="74"/>
      <c r="L189" s="75">
        <f>INT(H189*J189)</f>
        <v>0</v>
      </c>
      <c r="M189" s="76"/>
      <c r="N189" s="77"/>
      <c r="BB189" s="7">
        <v>1</v>
      </c>
      <c r="BC189" s="7">
        <v>1</v>
      </c>
    </row>
    <row r="190" spans="1:60" ht="28.2" customHeight="1">
      <c r="A190" s="67"/>
      <c r="B190" s="68"/>
      <c r="C190" s="68"/>
      <c r="D190" s="69"/>
      <c r="E190" s="103" t="s">
        <v>214</v>
      </c>
      <c r="F190" s="69"/>
      <c r="G190" s="70"/>
      <c r="H190" s="104">
        <v>1</v>
      </c>
      <c r="I190" s="72" t="s">
        <v>26</v>
      </c>
      <c r="J190" s="105"/>
      <c r="K190" s="74"/>
      <c r="L190" s="75">
        <f>INT(H190*J190)</f>
        <v>0</v>
      </c>
      <c r="M190" s="76"/>
      <c r="N190" s="77"/>
      <c r="BB190" s="7">
        <v>1</v>
      </c>
      <c r="BC190" s="7">
        <v>1</v>
      </c>
    </row>
    <row r="191" spans="1:60" ht="28.2" customHeight="1">
      <c r="A191" s="67"/>
      <c r="B191" s="68"/>
      <c r="C191" s="68"/>
      <c r="D191" s="69"/>
      <c r="E191" s="70"/>
      <c r="F191" s="69"/>
      <c r="G191" s="70"/>
      <c r="H191" s="71"/>
      <c r="I191" s="72"/>
      <c r="J191" s="73"/>
      <c r="K191" s="74"/>
      <c r="L191" s="75">
        <f>INT(H191*J191)</f>
        <v>0</v>
      </c>
      <c r="M191" s="76"/>
      <c r="N191" s="77"/>
    </row>
    <row r="192" spans="1:60" ht="28.2" customHeight="1">
      <c r="A192" s="67"/>
      <c r="B192" s="68" t="s">
        <v>714</v>
      </c>
      <c r="C192" s="68"/>
      <c r="D192" s="69"/>
      <c r="E192" s="70"/>
      <c r="F192" s="69"/>
      <c r="G192" s="70"/>
      <c r="H192" s="71"/>
      <c r="I192" s="72"/>
      <c r="J192" s="73"/>
      <c r="K192" s="74" t="s">
        <v>22</v>
      </c>
      <c r="L192" s="75">
        <f>SUBTOTAL(9,L193:L234)</f>
        <v>0</v>
      </c>
      <c r="M192" s="76" t="s">
        <v>23</v>
      </c>
      <c r="N192" s="77"/>
      <c r="BA192" s="7">
        <f>小計!$F$45</f>
        <v>1</v>
      </c>
      <c r="BG192" s="7" t="str">
        <f>IF(小計!$L$45="","",小計!$L$45)</f>
        <v/>
      </c>
      <c r="BH192" s="7" t="e">
        <f>IF(小計!#REF!="","",小計!#REF!)</f>
        <v>#REF!</v>
      </c>
    </row>
    <row r="193" spans="1:60" ht="28.2" customHeight="1">
      <c r="A193" s="67"/>
      <c r="B193" s="68"/>
      <c r="C193" s="68" t="s">
        <v>715</v>
      </c>
      <c r="D193" s="69"/>
      <c r="E193" s="70"/>
      <c r="F193" s="69"/>
      <c r="G193" s="70"/>
      <c r="H193" s="71"/>
      <c r="I193" s="72"/>
      <c r="J193" s="73"/>
      <c r="K193" s="74" t="s">
        <v>35</v>
      </c>
      <c r="L193" s="75">
        <f>SUBTOTAL(9,L194:L197)</f>
        <v>0</v>
      </c>
      <c r="M193" s="76" t="s">
        <v>36</v>
      </c>
      <c r="N193" s="77"/>
      <c r="BA193" s="7">
        <f>小計!$F$46</f>
        <v>1</v>
      </c>
      <c r="BG193" s="7" t="str">
        <f>IF(小計!$L$46="","",小計!$L$46)</f>
        <v/>
      </c>
      <c r="BH193" s="7" t="e">
        <f>IF(小計!#REF!="","",小計!#REF!)</f>
        <v>#REF!</v>
      </c>
    </row>
    <row r="194" spans="1:60" ht="28.2" customHeight="1">
      <c r="A194" s="67"/>
      <c r="B194" s="68"/>
      <c r="C194" s="68"/>
      <c r="D194" s="69"/>
      <c r="E194" s="103" t="s">
        <v>217</v>
      </c>
      <c r="F194" s="69" t="s">
        <v>218</v>
      </c>
      <c r="G194" s="70"/>
      <c r="H194" s="104">
        <v>3</v>
      </c>
      <c r="I194" s="72" t="s">
        <v>61</v>
      </c>
      <c r="J194" s="105"/>
      <c r="K194" s="74"/>
      <c r="L194" s="75">
        <f>INT(H194*J194)</f>
        <v>0</v>
      </c>
      <c r="M194" s="76"/>
      <c r="N194" s="77"/>
      <c r="BB194" s="7">
        <v>1</v>
      </c>
      <c r="BC194" s="7">
        <v>1</v>
      </c>
      <c r="BD194" s="7">
        <v>1</v>
      </c>
    </row>
    <row r="195" spans="1:60" ht="28.2" customHeight="1">
      <c r="A195" s="67"/>
      <c r="B195" s="68"/>
      <c r="C195" s="68"/>
      <c r="D195" s="69"/>
      <c r="E195" s="103" t="s">
        <v>219</v>
      </c>
      <c r="F195" s="69" t="s">
        <v>220</v>
      </c>
      <c r="G195" s="70"/>
      <c r="H195" s="104">
        <v>3</v>
      </c>
      <c r="I195" s="72" t="s">
        <v>61</v>
      </c>
      <c r="J195" s="105"/>
      <c r="K195" s="74"/>
      <c r="L195" s="75">
        <f>INT(H195*J195)</f>
        <v>0</v>
      </c>
      <c r="M195" s="76"/>
      <c r="N195" s="77"/>
      <c r="BB195" s="7">
        <v>1</v>
      </c>
      <c r="BC195" s="7">
        <v>1</v>
      </c>
      <c r="BD195" s="7">
        <v>1</v>
      </c>
    </row>
    <row r="196" spans="1:60" ht="28.2" customHeight="1">
      <c r="A196" s="67"/>
      <c r="B196" s="68"/>
      <c r="C196" s="68"/>
      <c r="D196" s="69"/>
      <c r="E196" s="103" t="s">
        <v>221</v>
      </c>
      <c r="F196" s="69" t="s">
        <v>222</v>
      </c>
      <c r="G196" s="70"/>
      <c r="H196" s="104">
        <v>3</v>
      </c>
      <c r="I196" s="72" t="s">
        <v>191</v>
      </c>
      <c r="J196" s="105"/>
      <c r="K196" s="74"/>
      <c r="L196" s="75">
        <f>INT(H196*J196)</f>
        <v>0</v>
      </c>
      <c r="M196" s="76"/>
      <c r="N196" s="77"/>
      <c r="BB196" s="7">
        <v>1</v>
      </c>
      <c r="BC196" s="7">
        <v>1</v>
      </c>
      <c r="BD196" s="7">
        <v>1</v>
      </c>
    </row>
    <row r="197" spans="1:60" ht="28.2" customHeight="1">
      <c r="A197" s="67"/>
      <c r="B197" s="68"/>
      <c r="C197" s="68"/>
      <c r="D197" s="69"/>
      <c r="E197" s="70"/>
      <c r="F197" s="69"/>
      <c r="G197" s="70"/>
      <c r="H197" s="71"/>
      <c r="I197" s="72"/>
      <c r="J197" s="73"/>
      <c r="K197" s="74"/>
      <c r="L197" s="75">
        <f>INT(H197*J197)</f>
        <v>0</v>
      </c>
      <c r="M197" s="76"/>
      <c r="N197" s="77"/>
    </row>
    <row r="198" spans="1:60" ht="28.2" customHeight="1">
      <c r="A198" s="67"/>
      <c r="B198" s="68"/>
      <c r="C198" s="68" t="s">
        <v>716</v>
      </c>
      <c r="D198" s="69"/>
      <c r="E198" s="70"/>
      <c r="F198" s="69"/>
      <c r="G198" s="70"/>
      <c r="H198" s="71"/>
      <c r="I198" s="72"/>
      <c r="J198" s="73"/>
      <c r="K198" s="74" t="s">
        <v>35</v>
      </c>
      <c r="L198" s="75">
        <f>SUBTOTAL(9,L199:L205)</f>
        <v>0</v>
      </c>
      <c r="M198" s="76" t="s">
        <v>36</v>
      </c>
      <c r="N198" s="77"/>
      <c r="BA198" s="7">
        <f>小計!$F$47</f>
        <v>1</v>
      </c>
      <c r="BG198" s="7" t="str">
        <f>IF(小計!$L$47="","",小計!$L$47)</f>
        <v/>
      </c>
      <c r="BH198" s="7" t="e">
        <f>IF(小計!#REF!="","",小計!#REF!)</f>
        <v>#REF!</v>
      </c>
    </row>
    <row r="199" spans="1:60" ht="28.2" customHeight="1">
      <c r="A199" s="67"/>
      <c r="B199" s="68"/>
      <c r="C199" s="68"/>
      <c r="D199" s="69"/>
      <c r="E199" s="103" t="s">
        <v>224</v>
      </c>
      <c r="F199" s="69" t="s">
        <v>225</v>
      </c>
      <c r="G199" s="70"/>
      <c r="H199" s="104">
        <v>1</v>
      </c>
      <c r="I199" s="72" t="s">
        <v>61</v>
      </c>
      <c r="J199" s="105"/>
      <c r="K199" s="74"/>
      <c r="L199" s="75">
        <f t="shared" ref="L199:L205" si="9">INT(H199*J199)</f>
        <v>0</v>
      </c>
      <c r="M199" s="76"/>
      <c r="N199" s="77"/>
      <c r="BB199" s="7">
        <v>1</v>
      </c>
      <c r="BC199" s="7">
        <v>1</v>
      </c>
      <c r="BD199" s="7">
        <v>1</v>
      </c>
    </row>
    <row r="200" spans="1:60" ht="28.2" customHeight="1">
      <c r="A200" s="67"/>
      <c r="B200" s="68"/>
      <c r="C200" s="68"/>
      <c r="D200" s="69"/>
      <c r="E200" s="103" t="s">
        <v>226</v>
      </c>
      <c r="F200" s="69" t="s">
        <v>227</v>
      </c>
      <c r="G200" s="70"/>
      <c r="H200" s="104">
        <v>1</v>
      </c>
      <c r="I200" s="72" t="s">
        <v>61</v>
      </c>
      <c r="J200" s="105"/>
      <c r="K200" s="74"/>
      <c r="L200" s="75">
        <f t="shared" si="9"/>
        <v>0</v>
      </c>
      <c r="M200" s="76"/>
      <c r="N200" s="77"/>
      <c r="BB200" s="7">
        <v>1</v>
      </c>
      <c r="BC200" s="7">
        <v>1</v>
      </c>
      <c r="BD200" s="7">
        <v>1</v>
      </c>
    </row>
    <row r="201" spans="1:60" ht="28.2" customHeight="1">
      <c r="A201" s="67"/>
      <c r="B201" s="68"/>
      <c r="C201" s="68"/>
      <c r="D201" s="69"/>
      <c r="E201" s="103" t="s">
        <v>228</v>
      </c>
      <c r="F201" s="69" t="s">
        <v>229</v>
      </c>
      <c r="G201" s="70"/>
      <c r="H201" s="104">
        <v>1</v>
      </c>
      <c r="I201" s="72" t="s">
        <v>230</v>
      </c>
      <c r="J201" s="105"/>
      <c r="K201" s="74"/>
      <c r="L201" s="75">
        <f t="shared" si="9"/>
        <v>0</v>
      </c>
      <c r="M201" s="76"/>
      <c r="N201" s="77"/>
      <c r="BB201" s="7">
        <v>1</v>
      </c>
      <c r="BC201" s="7">
        <v>1</v>
      </c>
      <c r="BD201" s="7">
        <v>1</v>
      </c>
    </row>
    <row r="202" spans="1:60" ht="28.2" customHeight="1" thickBot="1">
      <c r="A202" s="81"/>
      <c r="B202" s="82"/>
      <c r="C202" s="82"/>
      <c r="D202" s="83"/>
      <c r="E202" s="106" t="s">
        <v>231</v>
      </c>
      <c r="F202" s="83" t="s">
        <v>232</v>
      </c>
      <c r="G202" s="84"/>
      <c r="H202" s="107">
        <v>1</v>
      </c>
      <c r="I202" s="86" t="s">
        <v>61</v>
      </c>
      <c r="J202" s="115"/>
      <c r="K202" s="88"/>
      <c r="L202" s="89">
        <f t="shared" si="9"/>
        <v>0</v>
      </c>
      <c r="M202" s="90"/>
      <c r="N202" s="91"/>
      <c r="BB202" s="7">
        <v>1</v>
      </c>
      <c r="BC202" s="7">
        <v>1</v>
      </c>
      <c r="BD202" s="7">
        <v>1</v>
      </c>
    </row>
    <row r="203" spans="1:60" ht="28.2" customHeight="1">
      <c r="A203" s="92"/>
      <c r="B203" s="93"/>
      <c r="C203" s="93"/>
      <c r="D203" s="94"/>
      <c r="E203" s="108" t="s">
        <v>221</v>
      </c>
      <c r="F203" s="94" t="s">
        <v>233</v>
      </c>
      <c r="G203" s="95"/>
      <c r="H203" s="109">
        <v>1</v>
      </c>
      <c r="I203" s="97" t="s">
        <v>191</v>
      </c>
      <c r="J203" s="110"/>
      <c r="K203" s="99"/>
      <c r="L203" s="100">
        <f t="shared" si="9"/>
        <v>0</v>
      </c>
      <c r="M203" s="101"/>
      <c r="N203" s="102"/>
      <c r="BB203" s="7">
        <v>1</v>
      </c>
      <c r="BC203" s="7">
        <v>1</v>
      </c>
      <c r="BD203" s="7">
        <v>1</v>
      </c>
    </row>
    <row r="204" spans="1:60" ht="28.2" customHeight="1">
      <c r="A204" s="67"/>
      <c r="B204" s="68"/>
      <c r="C204" s="68"/>
      <c r="D204" s="69"/>
      <c r="E204" s="103" t="s">
        <v>234</v>
      </c>
      <c r="F204" s="69" t="s">
        <v>235</v>
      </c>
      <c r="G204" s="70"/>
      <c r="H204" s="104">
        <v>1</v>
      </c>
      <c r="I204" s="72" t="s">
        <v>26</v>
      </c>
      <c r="J204" s="105"/>
      <c r="K204" s="74"/>
      <c r="L204" s="75">
        <f t="shared" si="9"/>
        <v>0</v>
      </c>
      <c r="M204" s="76"/>
      <c r="N204" s="77"/>
      <c r="BB204" s="7">
        <v>1</v>
      </c>
      <c r="BC204" s="7">
        <v>1</v>
      </c>
      <c r="BD204" s="7">
        <v>1</v>
      </c>
    </row>
    <row r="205" spans="1:60" ht="28.2" customHeight="1">
      <c r="A205" s="67"/>
      <c r="B205" s="68"/>
      <c r="C205" s="68"/>
      <c r="D205" s="69"/>
      <c r="E205" s="70"/>
      <c r="F205" s="69"/>
      <c r="G205" s="70"/>
      <c r="H205" s="71"/>
      <c r="I205" s="72"/>
      <c r="J205" s="73"/>
      <c r="K205" s="74"/>
      <c r="L205" s="75">
        <f t="shared" si="9"/>
        <v>0</v>
      </c>
      <c r="M205" s="76"/>
      <c r="N205" s="77"/>
    </row>
    <row r="206" spans="1:60" ht="28.2" customHeight="1">
      <c r="A206" s="67"/>
      <c r="B206" s="68"/>
      <c r="C206" s="68" t="s">
        <v>717</v>
      </c>
      <c r="D206" s="69"/>
      <c r="E206" s="70"/>
      <c r="F206" s="69"/>
      <c r="G206" s="70"/>
      <c r="H206" s="71"/>
      <c r="I206" s="72"/>
      <c r="J206" s="73"/>
      <c r="K206" s="74" t="s">
        <v>35</v>
      </c>
      <c r="L206" s="75">
        <f>SUBTOTAL(9,L207:L218)</f>
        <v>0</v>
      </c>
      <c r="M206" s="76" t="s">
        <v>36</v>
      </c>
      <c r="N206" s="77"/>
      <c r="BA206" s="7">
        <f>小計!$F$48</f>
        <v>1</v>
      </c>
      <c r="BG206" s="7" t="str">
        <f>IF(小計!$L$48="","",小計!$L$48)</f>
        <v/>
      </c>
      <c r="BH206" s="7" t="e">
        <f>IF(小計!#REF!="","",小計!#REF!)</f>
        <v>#REF!</v>
      </c>
    </row>
    <row r="207" spans="1:60" ht="28.2" customHeight="1">
      <c r="A207" s="67"/>
      <c r="B207" s="68"/>
      <c r="C207" s="68"/>
      <c r="D207" s="69"/>
      <c r="E207" s="103" t="s">
        <v>237</v>
      </c>
      <c r="F207" s="69" t="s">
        <v>238</v>
      </c>
      <c r="G207" s="70"/>
      <c r="H207" s="104">
        <v>1</v>
      </c>
      <c r="I207" s="72" t="s">
        <v>61</v>
      </c>
      <c r="J207" s="105"/>
      <c r="K207" s="74"/>
      <c r="L207" s="75">
        <f t="shared" ref="L207:L218" si="10">INT(H207*J207)</f>
        <v>0</v>
      </c>
      <c r="M207" s="76"/>
      <c r="N207" s="77"/>
      <c r="BB207" s="7">
        <v>1</v>
      </c>
      <c r="BC207" s="7">
        <v>1</v>
      </c>
      <c r="BD207" s="7">
        <v>1</v>
      </c>
    </row>
    <row r="208" spans="1:60" ht="28.2" customHeight="1">
      <c r="A208" s="67"/>
      <c r="B208" s="68"/>
      <c r="C208" s="68"/>
      <c r="D208" s="69"/>
      <c r="E208" s="103" t="s">
        <v>239</v>
      </c>
      <c r="F208" s="69" t="s">
        <v>240</v>
      </c>
      <c r="G208" s="70"/>
      <c r="H208" s="104">
        <v>1</v>
      </c>
      <c r="I208" s="72" t="s">
        <v>61</v>
      </c>
      <c r="J208" s="105"/>
      <c r="K208" s="74"/>
      <c r="L208" s="75">
        <f t="shared" si="10"/>
        <v>0</v>
      </c>
      <c r="M208" s="76"/>
      <c r="N208" s="77"/>
      <c r="BB208" s="7">
        <v>1</v>
      </c>
      <c r="BC208" s="7">
        <v>1</v>
      </c>
      <c r="BD208" s="7">
        <v>1</v>
      </c>
    </row>
    <row r="209" spans="1:60" ht="28.2" customHeight="1">
      <c r="A209" s="67"/>
      <c r="B209" s="68"/>
      <c r="C209" s="68"/>
      <c r="D209" s="69"/>
      <c r="E209" s="103" t="s">
        <v>241</v>
      </c>
      <c r="F209" s="69" t="s">
        <v>242</v>
      </c>
      <c r="G209" s="70"/>
      <c r="H209" s="104">
        <v>1</v>
      </c>
      <c r="I209" s="72" t="s">
        <v>61</v>
      </c>
      <c r="J209" s="105"/>
      <c r="K209" s="74"/>
      <c r="L209" s="75">
        <f t="shared" si="10"/>
        <v>0</v>
      </c>
      <c r="M209" s="76"/>
      <c r="N209" s="77"/>
      <c r="BB209" s="7">
        <v>1</v>
      </c>
      <c r="BC209" s="7">
        <v>1</v>
      </c>
      <c r="BD209" s="7">
        <v>1</v>
      </c>
    </row>
    <row r="210" spans="1:60" ht="28.2" customHeight="1">
      <c r="A210" s="67"/>
      <c r="B210" s="68"/>
      <c r="C210" s="68"/>
      <c r="D210" s="69"/>
      <c r="E210" s="103" t="s">
        <v>243</v>
      </c>
      <c r="F210" s="69" t="s">
        <v>244</v>
      </c>
      <c r="G210" s="70"/>
      <c r="H210" s="104">
        <v>1</v>
      </c>
      <c r="I210" s="72" t="s">
        <v>61</v>
      </c>
      <c r="J210" s="105"/>
      <c r="K210" s="74"/>
      <c r="L210" s="75">
        <f t="shared" si="10"/>
        <v>0</v>
      </c>
      <c r="M210" s="76"/>
      <c r="N210" s="77"/>
      <c r="BB210" s="7">
        <v>1</v>
      </c>
      <c r="BC210" s="7">
        <v>1</v>
      </c>
      <c r="BD210" s="7">
        <v>1</v>
      </c>
    </row>
    <row r="211" spans="1:60" ht="28.2" customHeight="1">
      <c r="A211" s="67"/>
      <c r="B211" s="68"/>
      <c r="C211" s="68"/>
      <c r="D211" s="69"/>
      <c r="E211" s="103" t="s">
        <v>231</v>
      </c>
      <c r="F211" s="69" t="s">
        <v>232</v>
      </c>
      <c r="G211" s="70"/>
      <c r="H211" s="104">
        <v>1</v>
      </c>
      <c r="I211" s="72" t="s">
        <v>61</v>
      </c>
      <c r="J211" s="105"/>
      <c r="K211" s="74"/>
      <c r="L211" s="75">
        <f t="shared" si="10"/>
        <v>0</v>
      </c>
      <c r="M211" s="76"/>
      <c r="N211" s="77"/>
      <c r="BB211" s="7">
        <v>1</v>
      </c>
      <c r="BC211" s="7">
        <v>1</v>
      </c>
      <c r="BD211" s="7">
        <v>1</v>
      </c>
    </row>
    <row r="212" spans="1:60" ht="28.2" customHeight="1">
      <c r="A212" s="67"/>
      <c r="B212" s="68"/>
      <c r="C212" s="68"/>
      <c r="D212" s="69"/>
      <c r="E212" s="103" t="s">
        <v>221</v>
      </c>
      <c r="F212" s="69" t="s">
        <v>233</v>
      </c>
      <c r="G212" s="70"/>
      <c r="H212" s="104">
        <v>1</v>
      </c>
      <c r="I212" s="72" t="s">
        <v>191</v>
      </c>
      <c r="J212" s="105"/>
      <c r="K212" s="74"/>
      <c r="L212" s="75">
        <f t="shared" si="10"/>
        <v>0</v>
      </c>
      <c r="M212" s="76"/>
      <c r="N212" s="77"/>
      <c r="BB212" s="7">
        <v>1</v>
      </c>
      <c r="BC212" s="7">
        <v>1</v>
      </c>
      <c r="BD212" s="7">
        <v>1</v>
      </c>
    </row>
    <row r="213" spans="1:60" ht="28.2" customHeight="1">
      <c r="A213" s="67"/>
      <c r="B213" s="68"/>
      <c r="C213" s="68"/>
      <c r="D213" s="69"/>
      <c r="E213" s="103" t="s">
        <v>234</v>
      </c>
      <c r="F213" s="69" t="s">
        <v>235</v>
      </c>
      <c r="G213" s="70"/>
      <c r="H213" s="104">
        <v>1</v>
      </c>
      <c r="I213" s="72" t="s">
        <v>26</v>
      </c>
      <c r="J213" s="105"/>
      <c r="K213" s="74"/>
      <c r="L213" s="75">
        <f t="shared" si="10"/>
        <v>0</v>
      </c>
      <c r="M213" s="76"/>
      <c r="N213" s="77"/>
      <c r="BB213" s="7">
        <v>1</v>
      </c>
      <c r="BC213" s="7">
        <v>1</v>
      </c>
      <c r="BD213" s="7">
        <v>1</v>
      </c>
    </row>
    <row r="214" spans="1:60" ht="28.2" customHeight="1">
      <c r="A214" s="67"/>
      <c r="B214" s="68"/>
      <c r="C214" s="68"/>
      <c r="D214" s="69"/>
      <c r="E214" s="103" t="s">
        <v>245</v>
      </c>
      <c r="F214" s="69" t="s">
        <v>663</v>
      </c>
      <c r="G214" s="70"/>
      <c r="H214" s="104">
        <v>1</v>
      </c>
      <c r="I214" s="72" t="s">
        <v>26</v>
      </c>
      <c r="J214" s="105"/>
      <c r="K214" s="74"/>
      <c r="L214" s="75">
        <f t="shared" si="10"/>
        <v>0</v>
      </c>
      <c r="M214" s="76"/>
      <c r="N214" s="77"/>
      <c r="BB214" s="7">
        <v>1</v>
      </c>
      <c r="BC214" s="7">
        <v>1</v>
      </c>
      <c r="BD214" s="7">
        <v>1</v>
      </c>
    </row>
    <row r="215" spans="1:60" ht="28.2" customHeight="1">
      <c r="A215" s="67"/>
      <c r="B215" s="68"/>
      <c r="C215" s="68"/>
      <c r="D215" s="69"/>
      <c r="E215" s="103" t="s">
        <v>246</v>
      </c>
      <c r="F215" s="69" t="s">
        <v>247</v>
      </c>
      <c r="G215" s="70"/>
      <c r="H215" s="104">
        <v>1</v>
      </c>
      <c r="I215" s="72" t="s">
        <v>230</v>
      </c>
      <c r="J215" s="105"/>
      <c r="K215" s="74"/>
      <c r="L215" s="75">
        <f t="shared" si="10"/>
        <v>0</v>
      </c>
      <c r="M215" s="76"/>
      <c r="N215" s="77"/>
      <c r="BB215" s="7">
        <v>1</v>
      </c>
      <c r="BC215" s="7">
        <v>1</v>
      </c>
      <c r="BD215" s="7">
        <v>1</v>
      </c>
    </row>
    <row r="216" spans="1:60" ht="28.2" customHeight="1">
      <c r="A216" s="67"/>
      <c r="B216" s="68"/>
      <c r="C216" s="68"/>
      <c r="D216" s="69"/>
      <c r="E216" s="103" t="s">
        <v>248</v>
      </c>
      <c r="F216" s="69" t="s">
        <v>249</v>
      </c>
      <c r="G216" s="70"/>
      <c r="H216" s="104">
        <v>1</v>
      </c>
      <c r="I216" s="72" t="s">
        <v>230</v>
      </c>
      <c r="J216" s="105"/>
      <c r="K216" s="74"/>
      <c r="L216" s="75">
        <f t="shared" si="10"/>
        <v>0</v>
      </c>
      <c r="M216" s="76"/>
      <c r="N216" s="77"/>
      <c r="BB216" s="7">
        <v>1</v>
      </c>
      <c r="BC216" s="7">
        <v>1</v>
      </c>
      <c r="BD216" s="7">
        <v>1</v>
      </c>
    </row>
    <row r="217" spans="1:60" ht="28.2" customHeight="1">
      <c r="A217" s="67"/>
      <c r="B217" s="68"/>
      <c r="C217" s="68"/>
      <c r="D217" s="69"/>
      <c r="E217" s="103" t="s">
        <v>250</v>
      </c>
      <c r="F217" s="69" t="s">
        <v>251</v>
      </c>
      <c r="G217" s="70"/>
      <c r="H217" s="104">
        <v>1</v>
      </c>
      <c r="I217" s="72" t="s">
        <v>61</v>
      </c>
      <c r="J217" s="105"/>
      <c r="K217" s="74"/>
      <c r="L217" s="75">
        <f t="shared" si="10"/>
        <v>0</v>
      </c>
      <c r="M217" s="76"/>
      <c r="N217" s="77"/>
      <c r="BB217" s="7">
        <v>1</v>
      </c>
      <c r="BC217" s="7">
        <v>1</v>
      </c>
      <c r="BD217" s="7">
        <v>1</v>
      </c>
    </row>
    <row r="218" spans="1:60" ht="28.2" customHeight="1">
      <c r="A218" s="67"/>
      <c r="B218" s="68"/>
      <c r="C218" s="68"/>
      <c r="D218" s="69"/>
      <c r="E218" s="70"/>
      <c r="F218" s="69"/>
      <c r="G218" s="70"/>
      <c r="H218" s="71"/>
      <c r="I218" s="72"/>
      <c r="J218" s="73"/>
      <c r="K218" s="74"/>
      <c r="L218" s="75">
        <f t="shared" si="10"/>
        <v>0</v>
      </c>
      <c r="M218" s="76"/>
      <c r="N218" s="77"/>
    </row>
    <row r="219" spans="1:60" ht="28.2" customHeight="1">
      <c r="A219" s="67"/>
      <c r="B219" s="68"/>
      <c r="C219" s="68" t="s">
        <v>718</v>
      </c>
      <c r="D219" s="69"/>
      <c r="E219" s="70"/>
      <c r="F219" s="69"/>
      <c r="G219" s="70"/>
      <c r="H219" s="71"/>
      <c r="I219" s="72"/>
      <c r="J219" s="73"/>
      <c r="K219" s="74" t="s">
        <v>35</v>
      </c>
      <c r="L219" s="75">
        <f>SUBTOTAL(9,L220:L222)</f>
        <v>0</v>
      </c>
      <c r="M219" s="76" t="s">
        <v>36</v>
      </c>
      <c r="N219" s="77"/>
      <c r="BA219" s="7">
        <f>小計!$F$49</f>
        <v>1</v>
      </c>
      <c r="BG219" s="7" t="str">
        <f>IF(小計!$L$49="","",小計!$L$49)</f>
        <v/>
      </c>
      <c r="BH219" s="7" t="e">
        <f>IF(小計!#REF!="","",小計!#REF!)</f>
        <v>#REF!</v>
      </c>
    </row>
    <row r="220" spans="1:60" ht="28.2" customHeight="1">
      <c r="A220" s="67"/>
      <c r="B220" s="68"/>
      <c r="C220" s="68"/>
      <c r="D220" s="69"/>
      <c r="E220" s="70" t="s">
        <v>253</v>
      </c>
      <c r="F220" s="69" t="s">
        <v>254</v>
      </c>
      <c r="G220" s="70"/>
      <c r="H220" s="71">
        <v>1</v>
      </c>
      <c r="I220" s="72" t="s">
        <v>61</v>
      </c>
      <c r="J220" s="73"/>
      <c r="K220" s="74"/>
      <c r="L220" s="75">
        <f>INT(H220*J220)</f>
        <v>0</v>
      </c>
      <c r="M220" s="76"/>
      <c r="N220" s="77"/>
      <c r="BB220" s="7">
        <v>1</v>
      </c>
      <c r="BC220" s="7">
        <v>1</v>
      </c>
      <c r="BD220" s="7">
        <v>1</v>
      </c>
    </row>
    <row r="221" spans="1:60" ht="28.2" customHeight="1">
      <c r="A221" s="67"/>
      <c r="B221" s="68"/>
      <c r="C221" s="68"/>
      <c r="D221" s="69"/>
      <c r="E221" s="70" t="s">
        <v>255</v>
      </c>
      <c r="F221" s="69" t="s">
        <v>256</v>
      </c>
      <c r="G221" s="70"/>
      <c r="H221" s="71">
        <v>1</v>
      </c>
      <c r="I221" s="72" t="s">
        <v>61</v>
      </c>
      <c r="J221" s="73"/>
      <c r="K221" s="74"/>
      <c r="L221" s="75">
        <f>INT(H221*J221)</f>
        <v>0</v>
      </c>
      <c r="M221" s="76"/>
      <c r="N221" s="77"/>
      <c r="BB221" s="7">
        <v>1</v>
      </c>
      <c r="BC221" s="7">
        <v>1</v>
      </c>
      <c r="BD221" s="7">
        <v>1</v>
      </c>
    </row>
    <row r="222" spans="1:60" ht="28.2" customHeight="1" thickBot="1">
      <c r="A222" s="81"/>
      <c r="B222" s="82"/>
      <c r="C222" s="82"/>
      <c r="D222" s="83"/>
      <c r="E222" s="84"/>
      <c r="F222" s="83"/>
      <c r="G222" s="84"/>
      <c r="H222" s="85"/>
      <c r="I222" s="86"/>
      <c r="J222" s="87"/>
      <c r="K222" s="88"/>
      <c r="L222" s="89">
        <f>INT(H222*J222)</f>
        <v>0</v>
      </c>
      <c r="M222" s="90"/>
      <c r="N222" s="91"/>
    </row>
    <row r="223" spans="1:60" ht="28.2" customHeight="1">
      <c r="A223" s="92"/>
      <c r="B223" s="93"/>
      <c r="C223" s="93" t="s">
        <v>719</v>
      </c>
      <c r="D223" s="94"/>
      <c r="E223" s="95"/>
      <c r="F223" s="94"/>
      <c r="G223" s="95"/>
      <c r="H223" s="96"/>
      <c r="I223" s="97"/>
      <c r="J223" s="98"/>
      <c r="K223" s="99" t="s">
        <v>35</v>
      </c>
      <c r="L223" s="100">
        <f>SUBTOTAL(9,L224:L229)</f>
        <v>0</v>
      </c>
      <c r="M223" s="101" t="s">
        <v>36</v>
      </c>
      <c r="N223" s="102"/>
      <c r="BA223" s="7">
        <f>小計!$F$50</f>
        <v>1</v>
      </c>
      <c r="BG223" s="7" t="str">
        <f>IF(小計!$L$50="","",小計!$L$50)</f>
        <v/>
      </c>
      <c r="BH223" s="7" t="e">
        <f>IF(小計!#REF!="","",小計!#REF!)</f>
        <v>#REF!</v>
      </c>
    </row>
    <row r="224" spans="1:60" ht="28.2" customHeight="1">
      <c r="A224" s="67"/>
      <c r="B224" s="68"/>
      <c r="C224" s="68"/>
      <c r="D224" s="69"/>
      <c r="E224" s="103" t="s">
        <v>258</v>
      </c>
      <c r="F224" s="69" t="s">
        <v>259</v>
      </c>
      <c r="G224" s="70"/>
      <c r="H224" s="104">
        <v>1</v>
      </c>
      <c r="I224" s="72" t="s">
        <v>61</v>
      </c>
      <c r="J224" s="105"/>
      <c r="K224" s="74"/>
      <c r="L224" s="75">
        <f t="shared" ref="L224:L229" si="11">INT(H224*J224)</f>
        <v>0</v>
      </c>
      <c r="M224" s="76"/>
      <c r="N224" s="77"/>
      <c r="BB224" s="7">
        <v>1</v>
      </c>
      <c r="BC224" s="7">
        <v>1</v>
      </c>
      <c r="BD224" s="7">
        <v>1</v>
      </c>
    </row>
    <row r="225" spans="1:60" ht="28.2" customHeight="1">
      <c r="A225" s="67"/>
      <c r="B225" s="68"/>
      <c r="C225" s="68"/>
      <c r="D225" s="69"/>
      <c r="E225" s="103" t="s">
        <v>260</v>
      </c>
      <c r="F225" s="69" t="s">
        <v>261</v>
      </c>
      <c r="G225" s="70"/>
      <c r="H225" s="104">
        <v>1</v>
      </c>
      <c r="I225" s="72" t="s">
        <v>61</v>
      </c>
      <c r="J225" s="105"/>
      <c r="K225" s="74"/>
      <c r="L225" s="75">
        <f t="shared" si="11"/>
        <v>0</v>
      </c>
      <c r="M225" s="76"/>
      <c r="N225" s="77"/>
      <c r="BB225" s="7">
        <v>1</v>
      </c>
      <c r="BC225" s="7">
        <v>1</v>
      </c>
      <c r="BD225" s="7">
        <v>1</v>
      </c>
    </row>
    <row r="226" spans="1:60" ht="28.2" customHeight="1">
      <c r="A226" s="67"/>
      <c r="B226" s="68"/>
      <c r="C226" s="68"/>
      <c r="D226" s="69"/>
      <c r="E226" s="103" t="s">
        <v>231</v>
      </c>
      <c r="F226" s="69" t="s">
        <v>232</v>
      </c>
      <c r="G226" s="70"/>
      <c r="H226" s="104">
        <v>1</v>
      </c>
      <c r="I226" s="72" t="s">
        <v>61</v>
      </c>
      <c r="J226" s="105"/>
      <c r="K226" s="74"/>
      <c r="L226" s="75">
        <f t="shared" si="11"/>
        <v>0</v>
      </c>
      <c r="M226" s="76"/>
      <c r="N226" s="77"/>
      <c r="BB226" s="7">
        <v>1</v>
      </c>
      <c r="BC226" s="7">
        <v>1</v>
      </c>
      <c r="BD226" s="7">
        <v>1</v>
      </c>
    </row>
    <row r="227" spans="1:60" ht="28.2" customHeight="1">
      <c r="A227" s="67"/>
      <c r="B227" s="68"/>
      <c r="C227" s="68"/>
      <c r="D227" s="69"/>
      <c r="E227" s="103" t="s">
        <v>221</v>
      </c>
      <c r="F227" s="69" t="s">
        <v>233</v>
      </c>
      <c r="G227" s="70"/>
      <c r="H227" s="104">
        <v>1</v>
      </c>
      <c r="I227" s="72" t="s">
        <v>191</v>
      </c>
      <c r="J227" s="105"/>
      <c r="K227" s="74"/>
      <c r="L227" s="75">
        <f t="shared" si="11"/>
        <v>0</v>
      </c>
      <c r="M227" s="76"/>
      <c r="N227" s="77"/>
      <c r="BB227" s="7">
        <v>1</v>
      </c>
      <c r="BC227" s="7">
        <v>1</v>
      </c>
      <c r="BD227" s="7">
        <v>1</v>
      </c>
    </row>
    <row r="228" spans="1:60" ht="28.2" customHeight="1">
      <c r="A228" s="67"/>
      <c r="B228" s="68"/>
      <c r="C228" s="68"/>
      <c r="D228" s="69"/>
      <c r="E228" s="103" t="s">
        <v>262</v>
      </c>
      <c r="F228" s="69" t="s">
        <v>263</v>
      </c>
      <c r="G228" s="70"/>
      <c r="H228" s="104">
        <v>1</v>
      </c>
      <c r="I228" s="72" t="s">
        <v>26</v>
      </c>
      <c r="J228" s="105"/>
      <c r="K228" s="74"/>
      <c r="L228" s="75">
        <f t="shared" si="11"/>
        <v>0</v>
      </c>
      <c r="M228" s="76"/>
      <c r="N228" s="77"/>
      <c r="BB228" s="7">
        <v>1</v>
      </c>
      <c r="BC228" s="7">
        <v>1</v>
      </c>
      <c r="BD228" s="7">
        <v>1</v>
      </c>
    </row>
    <row r="229" spans="1:60" ht="28.2" customHeight="1">
      <c r="A229" s="67"/>
      <c r="B229" s="68"/>
      <c r="C229" s="68"/>
      <c r="D229" s="69"/>
      <c r="E229" s="103"/>
      <c r="F229" s="69"/>
      <c r="G229" s="70"/>
      <c r="H229" s="104"/>
      <c r="I229" s="72"/>
      <c r="J229" s="105"/>
      <c r="K229" s="74"/>
      <c r="L229" s="75">
        <f t="shared" si="11"/>
        <v>0</v>
      </c>
      <c r="M229" s="76"/>
      <c r="N229" s="77"/>
    </row>
    <row r="230" spans="1:60" ht="28.2" customHeight="1">
      <c r="A230" s="67"/>
      <c r="B230" s="68"/>
      <c r="C230" s="68" t="s">
        <v>720</v>
      </c>
      <c r="D230" s="69"/>
      <c r="E230" s="103"/>
      <c r="F230" s="69"/>
      <c r="G230" s="70"/>
      <c r="H230" s="104"/>
      <c r="I230" s="72"/>
      <c r="J230" s="105"/>
      <c r="K230" s="74" t="s">
        <v>35</v>
      </c>
      <c r="L230" s="184" t="s">
        <v>792</v>
      </c>
      <c r="M230" s="76" t="s">
        <v>36</v>
      </c>
      <c r="N230" s="77"/>
      <c r="BA230" s="7">
        <f>小計!$F$51</f>
        <v>1</v>
      </c>
      <c r="BG230" s="7" t="str">
        <f>IF(小計!$L$51="","",小計!$L$51)</f>
        <v/>
      </c>
      <c r="BH230" s="7" t="e">
        <f>IF(小計!#REF!="","",小計!#REF!)</f>
        <v>#REF!</v>
      </c>
    </row>
    <row r="231" spans="1:60" ht="28.2" customHeight="1">
      <c r="A231" s="67"/>
      <c r="B231" s="68"/>
      <c r="C231" s="68"/>
      <c r="D231" s="69"/>
      <c r="E231" s="103" t="s">
        <v>265</v>
      </c>
      <c r="F231" s="69" t="s">
        <v>266</v>
      </c>
      <c r="G231" s="70"/>
      <c r="H231" s="104">
        <v>1</v>
      </c>
      <c r="I231" s="72" t="s">
        <v>26</v>
      </c>
      <c r="J231" s="105"/>
      <c r="K231" s="74"/>
      <c r="L231" s="184" t="s">
        <v>792</v>
      </c>
      <c r="M231" s="76"/>
      <c r="N231" s="77"/>
      <c r="BB231" s="7">
        <v>1</v>
      </c>
      <c r="BC231" s="7">
        <v>1</v>
      </c>
      <c r="BD231" s="7">
        <v>1</v>
      </c>
    </row>
    <row r="232" spans="1:60" ht="28.2" customHeight="1">
      <c r="A232" s="67"/>
      <c r="B232" s="68"/>
      <c r="C232" s="68"/>
      <c r="D232" s="69"/>
      <c r="E232" s="103" t="s">
        <v>267</v>
      </c>
      <c r="F232" s="69"/>
      <c r="G232" s="70"/>
      <c r="H232" s="104">
        <v>1</v>
      </c>
      <c r="I232" s="72" t="s">
        <v>26</v>
      </c>
      <c r="J232" s="105"/>
      <c r="K232" s="74"/>
      <c r="L232" s="184" t="s">
        <v>792</v>
      </c>
      <c r="M232" s="76"/>
      <c r="N232" s="77"/>
      <c r="BB232" s="7">
        <v>1</v>
      </c>
      <c r="BC232" s="7">
        <v>1</v>
      </c>
      <c r="BD232" s="7">
        <v>1</v>
      </c>
    </row>
    <row r="233" spans="1:60" ht="28.2" customHeight="1">
      <c r="A233" s="67"/>
      <c r="B233" s="68"/>
      <c r="C233" s="68"/>
      <c r="D233" s="69"/>
      <c r="E233" s="103" t="s">
        <v>268</v>
      </c>
      <c r="F233" s="69" t="s">
        <v>269</v>
      </c>
      <c r="G233" s="70"/>
      <c r="H233" s="104">
        <v>1</v>
      </c>
      <c r="I233" s="72" t="s">
        <v>26</v>
      </c>
      <c r="J233" s="105"/>
      <c r="K233" s="74"/>
      <c r="L233" s="184" t="s">
        <v>792</v>
      </c>
      <c r="M233" s="76"/>
      <c r="N233" s="77"/>
      <c r="BB233" s="7">
        <v>1</v>
      </c>
      <c r="BC233" s="7">
        <v>1</v>
      </c>
      <c r="BD233" s="7">
        <v>1</v>
      </c>
    </row>
    <row r="234" spans="1:60" ht="28.2" customHeight="1">
      <c r="A234" s="67"/>
      <c r="B234" s="68"/>
      <c r="C234" s="68"/>
      <c r="D234" s="69"/>
      <c r="E234" s="70"/>
      <c r="F234" s="69"/>
      <c r="G234" s="70"/>
      <c r="H234" s="71"/>
      <c r="I234" s="72"/>
      <c r="J234" s="73"/>
      <c r="K234" s="74"/>
      <c r="L234" s="75">
        <f>INT(H234*J234)</f>
        <v>0</v>
      </c>
      <c r="M234" s="76"/>
      <c r="N234" s="77"/>
    </row>
    <row r="235" spans="1:60" ht="28.2" customHeight="1">
      <c r="A235" s="67"/>
      <c r="B235" s="68" t="s">
        <v>721</v>
      </c>
      <c r="C235" s="68"/>
      <c r="D235" s="69"/>
      <c r="E235" s="70"/>
      <c r="F235" s="69"/>
      <c r="G235" s="70"/>
      <c r="H235" s="71"/>
      <c r="I235" s="72"/>
      <c r="J235" s="73"/>
      <c r="K235" s="74" t="s">
        <v>22</v>
      </c>
      <c r="L235" s="184" t="s">
        <v>792</v>
      </c>
      <c r="M235" s="76" t="s">
        <v>23</v>
      </c>
      <c r="N235" s="77"/>
      <c r="BA235" s="7">
        <f>小計!$F$52</f>
        <v>1</v>
      </c>
      <c r="BG235" s="7" t="str">
        <f>IF(小計!$L$52="","",小計!$L$52)</f>
        <v/>
      </c>
      <c r="BH235" s="7" t="e">
        <f>IF(小計!#REF!="","",小計!#REF!)</f>
        <v>#REF!</v>
      </c>
    </row>
    <row r="236" spans="1:60" ht="28.2" customHeight="1">
      <c r="A236" s="67"/>
      <c r="B236" s="68"/>
      <c r="C236" s="68"/>
      <c r="D236" s="69"/>
      <c r="E236" s="127" t="s">
        <v>270</v>
      </c>
      <c r="F236" s="128" t="s">
        <v>271</v>
      </c>
      <c r="G236" s="70"/>
      <c r="H236" s="129">
        <v>2</v>
      </c>
      <c r="I236" s="72" t="s">
        <v>272</v>
      </c>
      <c r="J236" s="130"/>
      <c r="K236" s="74"/>
      <c r="L236" s="184" t="s">
        <v>792</v>
      </c>
      <c r="M236" s="76"/>
      <c r="N236" s="77"/>
      <c r="BB236" s="7">
        <v>1</v>
      </c>
      <c r="BC236" s="7">
        <v>1</v>
      </c>
    </row>
    <row r="237" spans="1:60" ht="28.2" customHeight="1">
      <c r="A237" s="67"/>
      <c r="B237" s="68"/>
      <c r="C237" s="68"/>
      <c r="D237" s="69"/>
      <c r="E237" s="127" t="s">
        <v>270</v>
      </c>
      <c r="F237" s="128" t="s">
        <v>273</v>
      </c>
      <c r="G237" s="70"/>
      <c r="H237" s="129">
        <v>3</v>
      </c>
      <c r="I237" s="72" t="s">
        <v>272</v>
      </c>
      <c r="J237" s="130"/>
      <c r="K237" s="74"/>
      <c r="L237" s="184" t="s">
        <v>792</v>
      </c>
      <c r="M237" s="76"/>
      <c r="N237" s="77"/>
      <c r="BB237" s="7">
        <v>1</v>
      </c>
      <c r="BC237" s="7">
        <v>1</v>
      </c>
    </row>
    <row r="238" spans="1:60" ht="28.2" customHeight="1">
      <c r="A238" s="67"/>
      <c r="B238" s="68"/>
      <c r="C238" s="68"/>
      <c r="D238" s="69"/>
      <c r="E238" s="127" t="s">
        <v>274</v>
      </c>
      <c r="F238" s="128" t="s">
        <v>275</v>
      </c>
      <c r="G238" s="70"/>
      <c r="H238" s="129">
        <v>3</v>
      </c>
      <c r="I238" s="72" t="s">
        <v>272</v>
      </c>
      <c r="J238" s="130"/>
      <c r="K238" s="74"/>
      <c r="L238" s="184" t="s">
        <v>792</v>
      </c>
      <c r="M238" s="76"/>
      <c r="N238" s="77"/>
      <c r="BB238" s="7">
        <v>1</v>
      </c>
      <c r="BC238" s="7">
        <v>1</v>
      </c>
    </row>
    <row r="239" spans="1:60" ht="28.2" customHeight="1">
      <c r="A239" s="67"/>
      <c r="B239" s="68"/>
      <c r="C239" s="68"/>
      <c r="D239" s="69"/>
      <c r="E239" s="127" t="s">
        <v>274</v>
      </c>
      <c r="F239" s="128" t="s">
        <v>276</v>
      </c>
      <c r="G239" s="70"/>
      <c r="H239" s="129">
        <v>3</v>
      </c>
      <c r="I239" s="72" t="s">
        <v>272</v>
      </c>
      <c r="J239" s="130"/>
      <c r="K239" s="74"/>
      <c r="L239" s="184" t="s">
        <v>792</v>
      </c>
      <c r="M239" s="76"/>
      <c r="N239" s="77"/>
      <c r="BB239" s="7">
        <v>1</v>
      </c>
      <c r="BC239" s="7">
        <v>1</v>
      </c>
    </row>
    <row r="240" spans="1:60" ht="28.2" customHeight="1">
      <c r="A240" s="67"/>
      <c r="B240" s="68"/>
      <c r="C240" s="68"/>
      <c r="D240" s="69"/>
      <c r="E240" s="127" t="s">
        <v>277</v>
      </c>
      <c r="F240" s="128" t="s">
        <v>275</v>
      </c>
      <c r="G240" s="70"/>
      <c r="H240" s="129">
        <v>3</v>
      </c>
      <c r="I240" s="72" t="s">
        <v>272</v>
      </c>
      <c r="J240" s="130"/>
      <c r="K240" s="74"/>
      <c r="L240" s="184" t="s">
        <v>792</v>
      </c>
      <c r="M240" s="76"/>
      <c r="N240" s="77"/>
      <c r="BB240" s="7">
        <v>1</v>
      </c>
      <c r="BC240" s="7">
        <v>1</v>
      </c>
    </row>
    <row r="241" spans="1:55" ht="28.2" customHeight="1">
      <c r="A241" s="67"/>
      <c r="B241" s="68"/>
      <c r="C241" s="68"/>
      <c r="D241" s="69"/>
      <c r="E241" s="127" t="s">
        <v>277</v>
      </c>
      <c r="F241" s="128" t="s">
        <v>278</v>
      </c>
      <c r="G241" s="70"/>
      <c r="H241" s="129">
        <v>3</v>
      </c>
      <c r="I241" s="72" t="s">
        <v>272</v>
      </c>
      <c r="J241" s="130"/>
      <c r="K241" s="74"/>
      <c r="L241" s="184" t="s">
        <v>792</v>
      </c>
      <c r="M241" s="76"/>
      <c r="N241" s="77"/>
      <c r="BB241" s="7">
        <v>1</v>
      </c>
      <c r="BC241" s="7">
        <v>1</v>
      </c>
    </row>
    <row r="242" spans="1:55" ht="28.2" customHeight="1" thickBot="1">
      <c r="A242" s="81"/>
      <c r="B242" s="82"/>
      <c r="C242" s="82"/>
      <c r="D242" s="83"/>
      <c r="E242" s="131" t="s">
        <v>279</v>
      </c>
      <c r="F242" s="132" t="s">
        <v>280</v>
      </c>
      <c r="G242" s="84"/>
      <c r="H242" s="133">
        <v>3</v>
      </c>
      <c r="I242" s="86" t="s">
        <v>272</v>
      </c>
      <c r="J242" s="134"/>
      <c r="K242" s="88"/>
      <c r="L242" s="183" t="s">
        <v>792</v>
      </c>
      <c r="M242" s="90"/>
      <c r="N242" s="91"/>
      <c r="BB242" s="7">
        <v>1</v>
      </c>
      <c r="BC242" s="7">
        <v>1</v>
      </c>
    </row>
    <row r="243" spans="1:55" ht="28.2" customHeight="1">
      <c r="A243" s="92"/>
      <c r="B243" s="93"/>
      <c r="C243" s="93"/>
      <c r="D243" s="94"/>
      <c r="E243" s="135" t="s">
        <v>281</v>
      </c>
      <c r="F243" s="136" t="s">
        <v>282</v>
      </c>
      <c r="G243" s="95"/>
      <c r="H243" s="137">
        <v>4</v>
      </c>
      <c r="I243" s="97" t="s">
        <v>272</v>
      </c>
      <c r="J243" s="138"/>
      <c r="K243" s="99"/>
      <c r="L243" s="185" t="s">
        <v>792</v>
      </c>
      <c r="M243" s="101"/>
      <c r="N243" s="102"/>
      <c r="BB243" s="7">
        <v>1</v>
      </c>
      <c r="BC243" s="7">
        <v>1</v>
      </c>
    </row>
    <row r="244" spans="1:55" ht="28.2" customHeight="1">
      <c r="A244" s="67"/>
      <c r="B244" s="68"/>
      <c r="C244" s="68"/>
      <c r="D244" s="69"/>
      <c r="E244" s="127" t="s">
        <v>281</v>
      </c>
      <c r="F244" s="128" t="s">
        <v>283</v>
      </c>
      <c r="G244" s="70"/>
      <c r="H244" s="129">
        <v>4</v>
      </c>
      <c r="I244" s="72" t="s">
        <v>272</v>
      </c>
      <c r="J244" s="130"/>
      <c r="K244" s="74"/>
      <c r="L244" s="184" t="s">
        <v>792</v>
      </c>
      <c r="M244" s="76"/>
      <c r="N244" s="77"/>
      <c r="BB244" s="7">
        <v>1</v>
      </c>
      <c r="BC244" s="7">
        <v>1</v>
      </c>
    </row>
    <row r="245" spans="1:55" ht="28.2" customHeight="1">
      <c r="A245" s="67"/>
      <c r="B245" s="68"/>
      <c r="C245" s="68"/>
      <c r="D245" s="69"/>
      <c r="E245" s="127" t="s">
        <v>284</v>
      </c>
      <c r="F245" s="128" t="s">
        <v>285</v>
      </c>
      <c r="G245" s="70"/>
      <c r="H245" s="129">
        <v>14</v>
      </c>
      <c r="I245" s="72" t="s">
        <v>272</v>
      </c>
      <c r="J245" s="130"/>
      <c r="K245" s="74"/>
      <c r="L245" s="184" t="s">
        <v>792</v>
      </c>
      <c r="M245" s="76"/>
      <c r="N245" s="77"/>
      <c r="BB245" s="7">
        <v>1</v>
      </c>
      <c r="BC245" s="7">
        <v>1</v>
      </c>
    </row>
    <row r="246" spans="1:55" ht="28.2" customHeight="1">
      <c r="A246" s="67"/>
      <c r="B246" s="68"/>
      <c r="C246" s="68"/>
      <c r="D246" s="69"/>
      <c r="E246" s="127" t="s">
        <v>286</v>
      </c>
      <c r="F246" s="128" t="s">
        <v>287</v>
      </c>
      <c r="G246" s="70"/>
      <c r="H246" s="129">
        <v>2</v>
      </c>
      <c r="I246" s="72" t="s">
        <v>272</v>
      </c>
      <c r="J246" s="130"/>
      <c r="K246" s="74"/>
      <c r="L246" s="184" t="s">
        <v>792</v>
      </c>
      <c r="M246" s="76"/>
      <c r="N246" s="77"/>
      <c r="BB246" s="7">
        <v>1</v>
      </c>
      <c r="BC246" s="7">
        <v>1</v>
      </c>
    </row>
    <row r="247" spans="1:55" ht="28.2" customHeight="1">
      <c r="A247" s="67"/>
      <c r="B247" s="68"/>
      <c r="C247" s="68"/>
      <c r="D247" s="69"/>
      <c r="E247" s="127" t="s">
        <v>288</v>
      </c>
      <c r="F247" s="128" t="s">
        <v>289</v>
      </c>
      <c r="G247" s="70"/>
      <c r="H247" s="129">
        <v>4</v>
      </c>
      <c r="I247" s="72" t="s">
        <v>272</v>
      </c>
      <c r="J247" s="130"/>
      <c r="K247" s="74"/>
      <c r="L247" s="184" t="s">
        <v>792</v>
      </c>
      <c r="M247" s="76"/>
      <c r="N247" s="77"/>
      <c r="BB247" s="7">
        <v>1</v>
      </c>
      <c r="BC247" s="7">
        <v>1</v>
      </c>
    </row>
    <row r="248" spans="1:55" ht="28.2" customHeight="1">
      <c r="A248" s="67"/>
      <c r="B248" s="68"/>
      <c r="C248" s="68"/>
      <c r="D248" s="69"/>
      <c r="E248" s="127" t="s">
        <v>290</v>
      </c>
      <c r="F248" s="128" t="s">
        <v>291</v>
      </c>
      <c r="G248" s="70"/>
      <c r="H248" s="129">
        <v>12</v>
      </c>
      <c r="I248" s="72" t="s">
        <v>272</v>
      </c>
      <c r="J248" s="130"/>
      <c r="K248" s="74"/>
      <c r="L248" s="184" t="s">
        <v>792</v>
      </c>
      <c r="M248" s="76"/>
      <c r="N248" s="77"/>
      <c r="BB248" s="7">
        <v>1</v>
      </c>
      <c r="BC248" s="7">
        <v>1</v>
      </c>
    </row>
    <row r="249" spans="1:55" ht="28.2" customHeight="1">
      <c r="A249" s="67"/>
      <c r="B249" s="68"/>
      <c r="C249" s="68"/>
      <c r="D249" s="69"/>
      <c r="E249" s="127" t="s">
        <v>292</v>
      </c>
      <c r="F249" s="128" t="s">
        <v>293</v>
      </c>
      <c r="G249" s="70"/>
      <c r="H249" s="129">
        <v>3</v>
      </c>
      <c r="I249" s="72" t="s">
        <v>272</v>
      </c>
      <c r="J249" s="130"/>
      <c r="K249" s="74"/>
      <c r="L249" s="184" t="s">
        <v>792</v>
      </c>
      <c r="M249" s="76"/>
      <c r="N249" s="77"/>
      <c r="BB249" s="7">
        <v>1</v>
      </c>
      <c r="BC249" s="7">
        <v>1</v>
      </c>
    </row>
    <row r="250" spans="1:55" ht="28.2" customHeight="1">
      <c r="A250" s="67"/>
      <c r="B250" s="68"/>
      <c r="C250" s="68"/>
      <c r="D250" s="69"/>
      <c r="E250" s="127" t="s">
        <v>192</v>
      </c>
      <c r="F250" s="128" t="s">
        <v>294</v>
      </c>
      <c r="G250" s="70"/>
      <c r="H250" s="129">
        <v>3</v>
      </c>
      <c r="I250" s="72" t="s">
        <v>272</v>
      </c>
      <c r="J250" s="130"/>
      <c r="K250" s="74"/>
      <c r="L250" s="184" t="s">
        <v>792</v>
      </c>
      <c r="M250" s="76"/>
      <c r="N250" s="77"/>
      <c r="BB250" s="7">
        <v>1</v>
      </c>
      <c r="BC250" s="7">
        <v>1</v>
      </c>
    </row>
    <row r="251" spans="1:55" ht="28.2" customHeight="1">
      <c r="A251" s="67"/>
      <c r="B251" s="68"/>
      <c r="C251" s="68"/>
      <c r="D251" s="69"/>
      <c r="E251" s="127" t="s">
        <v>295</v>
      </c>
      <c r="F251" s="128" t="s">
        <v>296</v>
      </c>
      <c r="G251" s="70"/>
      <c r="H251" s="129">
        <v>9</v>
      </c>
      <c r="I251" s="72" t="s">
        <v>272</v>
      </c>
      <c r="J251" s="130"/>
      <c r="K251" s="74"/>
      <c r="L251" s="184" t="s">
        <v>792</v>
      </c>
      <c r="M251" s="76"/>
      <c r="N251" s="77"/>
      <c r="BB251" s="7">
        <v>1</v>
      </c>
      <c r="BC251" s="7">
        <v>1</v>
      </c>
    </row>
    <row r="252" spans="1:55" ht="28.2" customHeight="1">
      <c r="A252" s="67"/>
      <c r="B252" s="68"/>
      <c r="C252" s="68"/>
      <c r="D252" s="69"/>
      <c r="E252" s="127" t="s">
        <v>192</v>
      </c>
      <c r="F252" s="128" t="s">
        <v>297</v>
      </c>
      <c r="G252" s="70"/>
      <c r="H252" s="129">
        <v>9</v>
      </c>
      <c r="I252" s="72" t="s">
        <v>272</v>
      </c>
      <c r="J252" s="130"/>
      <c r="K252" s="74"/>
      <c r="L252" s="184" t="s">
        <v>792</v>
      </c>
      <c r="M252" s="76"/>
      <c r="N252" s="77"/>
      <c r="BB252" s="7">
        <v>1</v>
      </c>
      <c r="BC252" s="7">
        <v>1</v>
      </c>
    </row>
    <row r="253" spans="1:55" ht="28.2" customHeight="1">
      <c r="A253" s="67"/>
      <c r="B253" s="68"/>
      <c r="C253" s="68"/>
      <c r="D253" s="69"/>
      <c r="E253" s="127" t="s">
        <v>192</v>
      </c>
      <c r="F253" s="128" t="s">
        <v>298</v>
      </c>
      <c r="G253" s="70"/>
      <c r="H253" s="129">
        <v>9</v>
      </c>
      <c r="I253" s="72" t="s">
        <v>272</v>
      </c>
      <c r="J253" s="130"/>
      <c r="K253" s="74"/>
      <c r="L253" s="184" t="s">
        <v>792</v>
      </c>
      <c r="M253" s="76"/>
      <c r="N253" s="77"/>
      <c r="BB253" s="7">
        <v>1</v>
      </c>
      <c r="BC253" s="7">
        <v>1</v>
      </c>
    </row>
    <row r="254" spans="1:55" ht="28.2" customHeight="1">
      <c r="A254" s="67"/>
      <c r="B254" s="68"/>
      <c r="C254" s="68"/>
      <c r="D254" s="69"/>
      <c r="E254" s="127" t="s">
        <v>299</v>
      </c>
      <c r="F254" s="128" t="s">
        <v>300</v>
      </c>
      <c r="G254" s="70"/>
      <c r="H254" s="129">
        <v>9</v>
      </c>
      <c r="I254" s="72" t="s">
        <v>272</v>
      </c>
      <c r="J254" s="130"/>
      <c r="K254" s="74"/>
      <c r="L254" s="184" t="s">
        <v>792</v>
      </c>
      <c r="M254" s="76"/>
      <c r="N254" s="77"/>
      <c r="BB254" s="7">
        <v>1</v>
      </c>
      <c r="BC254" s="7">
        <v>1</v>
      </c>
    </row>
    <row r="255" spans="1:55" ht="28.2" customHeight="1">
      <c r="A255" s="67"/>
      <c r="B255" s="68"/>
      <c r="C255" s="68"/>
      <c r="D255" s="69"/>
      <c r="E255" s="127" t="s">
        <v>301</v>
      </c>
      <c r="F255" s="128" t="s">
        <v>300</v>
      </c>
      <c r="G255" s="70"/>
      <c r="H255" s="129">
        <v>26</v>
      </c>
      <c r="I255" s="72" t="s">
        <v>272</v>
      </c>
      <c r="J255" s="130"/>
      <c r="K255" s="74"/>
      <c r="L255" s="184" t="s">
        <v>792</v>
      </c>
      <c r="M255" s="76"/>
      <c r="N255" s="77"/>
      <c r="BB255" s="7">
        <v>1</v>
      </c>
      <c r="BC255" s="7">
        <v>1</v>
      </c>
    </row>
    <row r="256" spans="1:55" ht="28.2" customHeight="1">
      <c r="A256" s="67"/>
      <c r="B256" s="68"/>
      <c r="C256" s="68"/>
      <c r="D256" s="69"/>
      <c r="E256" s="127" t="s">
        <v>302</v>
      </c>
      <c r="F256" s="128" t="s">
        <v>303</v>
      </c>
      <c r="G256" s="70"/>
      <c r="H256" s="129">
        <v>25</v>
      </c>
      <c r="I256" s="72" t="s">
        <v>272</v>
      </c>
      <c r="J256" s="130"/>
      <c r="K256" s="74"/>
      <c r="L256" s="184" t="s">
        <v>792</v>
      </c>
      <c r="M256" s="76"/>
      <c r="N256" s="77"/>
      <c r="BB256" s="7">
        <v>1</v>
      </c>
      <c r="BC256" s="7">
        <v>1</v>
      </c>
    </row>
    <row r="257" spans="1:55" ht="28.2" customHeight="1">
      <c r="A257" s="67"/>
      <c r="B257" s="68"/>
      <c r="C257" s="68"/>
      <c r="D257" s="69"/>
      <c r="E257" s="127" t="s">
        <v>304</v>
      </c>
      <c r="F257" s="128" t="s">
        <v>305</v>
      </c>
      <c r="G257" s="70"/>
      <c r="H257" s="129">
        <v>6</v>
      </c>
      <c r="I257" s="72" t="s">
        <v>272</v>
      </c>
      <c r="J257" s="130"/>
      <c r="K257" s="74"/>
      <c r="L257" s="184" t="s">
        <v>792</v>
      </c>
      <c r="M257" s="76"/>
      <c r="N257" s="77"/>
      <c r="BB257" s="7">
        <v>1</v>
      </c>
      <c r="BC257" s="7">
        <v>1</v>
      </c>
    </row>
    <row r="258" spans="1:55" ht="28.2" customHeight="1">
      <c r="A258" s="67"/>
      <c r="B258" s="68"/>
      <c r="C258" s="68"/>
      <c r="D258" s="69"/>
      <c r="E258" s="127" t="s">
        <v>306</v>
      </c>
      <c r="F258" s="128" t="s">
        <v>307</v>
      </c>
      <c r="G258" s="70"/>
      <c r="H258" s="129">
        <v>6</v>
      </c>
      <c r="I258" s="72" t="s">
        <v>272</v>
      </c>
      <c r="J258" s="130"/>
      <c r="K258" s="74"/>
      <c r="L258" s="184" t="s">
        <v>792</v>
      </c>
      <c r="M258" s="76"/>
      <c r="N258" s="77"/>
      <c r="BB258" s="7">
        <v>1</v>
      </c>
      <c r="BC258" s="7">
        <v>1</v>
      </c>
    </row>
    <row r="259" spans="1:55" ht="28.2" customHeight="1">
      <c r="A259" s="67"/>
      <c r="B259" s="68"/>
      <c r="C259" s="68"/>
      <c r="D259" s="69"/>
      <c r="E259" s="127" t="s">
        <v>308</v>
      </c>
      <c r="F259" s="128" t="s">
        <v>309</v>
      </c>
      <c r="G259" s="70"/>
      <c r="H259" s="129">
        <v>35</v>
      </c>
      <c r="I259" s="72" t="s">
        <v>272</v>
      </c>
      <c r="J259" s="130"/>
      <c r="K259" s="74"/>
      <c r="L259" s="184" t="s">
        <v>792</v>
      </c>
      <c r="M259" s="76"/>
      <c r="N259" s="77"/>
      <c r="BB259" s="7">
        <v>1</v>
      </c>
      <c r="BC259" s="7">
        <v>1</v>
      </c>
    </row>
    <row r="260" spans="1:55" ht="28.2" customHeight="1">
      <c r="A260" s="67"/>
      <c r="B260" s="68"/>
      <c r="C260" s="68"/>
      <c r="D260" s="69"/>
      <c r="E260" s="127" t="s">
        <v>310</v>
      </c>
      <c r="F260" s="128" t="s">
        <v>311</v>
      </c>
      <c r="G260" s="70"/>
      <c r="H260" s="129">
        <v>35</v>
      </c>
      <c r="I260" s="72" t="s">
        <v>272</v>
      </c>
      <c r="J260" s="130"/>
      <c r="K260" s="74"/>
      <c r="L260" s="184" t="s">
        <v>792</v>
      </c>
      <c r="M260" s="76"/>
      <c r="N260" s="77"/>
      <c r="BB260" s="7">
        <v>1</v>
      </c>
      <c r="BC260" s="7">
        <v>1</v>
      </c>
    </row>
    <row r="261" spans="1:55" ht="28.2" customHeight="1">
      <c r="A261" s="67"/>
      <c r="B261" s="68"/>
      <c r="C261" s="68"/>
      <c r="D261" s="69"/>
      <c r="E261" s="127" t="s">
        <v>312</v>
      </c>
      <c r="F261" s="128" t="s">
        <v>313</v>
      </c>
      <c r="G261" s="70"/>
      <c r="H261" s="129">
        <v>4</v>
      </c>
      <c r="I261" s="72" t="s">
        <v>272</v>
      </c>
      <c r="J261" s="130"/>
      <c r="K261" s="74"/>
      <c r="L261" s="184" t="s">
        <v>792</v>
      </c>
      <c r="M261" s="76"/>
      <c r="N261" s="77"/>
      <c r="BB261" s="7">
        <v>1</v>
      </c>
      <c r="BC261" s="7">
        <v>1</v>
      </c>
    </row>
    <row r="262" spans="1:55" ht="28.2" customHeight="1" thickBot="1">
      <c r="A262" s="81"/>
      <c r="B262" s="82"/>
      <c r="C262" s="82"/>
      <c r="D262" s="83"/>
      <c r="E262" s="131" t="s">
        <v>314</v>
      </c>
      <c r="F262" s="132" t="s">
        <v>315</v>
      </c>
      <c r="G262" s="84"/>
      <c r="H262" s="133">
        <v>4</v>
      </c>
      <c r="I262" s="86" t="s">
        <v>272</v>
      </c>
      <c r="J262" s="134"/>
      <c r="K262" s="88"/>
      <c r="L262" s="183" t="s">
        <v>792</v>
      </c>
      <c r="M262" s="90"/>
      <c r="N262" s="91"/>
      <c r="BB262" s="7">
        <v>1</v>
      </c>
      <c r="BC262" s="7">
        <v>1</v>
      </c>
    </row>
    <row r="263" spans="1:55" ht="28.2" customHeight="1">
      <c r="A263" s="92"/>
      <c r="B263" s="93"/>
      <c r="C263" s="93"/>
      <c r="D263" s="94"/>
      <c r="E263" s="135" t="s">
        <v>316</v>
      </c>
      <c r="F263" s="136" t="s">
        <v>317</v>
      </c>
      <c r="G263" s="95"/>
      <c r="H263" s="137">
        <v>5</v>
      </c>
      <c r="I263" s="97" t="s">
        <v>272</v>
      </c>
      <c r="J263" s="138"/>
      <c r="K263" s="99"/>
      <c r="L263" s="185" t="s">
        <v>792</v>
      </c>
      <c r="M263" s="101"/>
      <c r="N263" s="102"/>
      <c r="BB263" s="7">
        <v>1</v>
      </c>
      <c r="BC263" s="7">
        <v>1</v>
      </c>
    </row>
    <row r="264" spans="1:55" ht="28.2" customHeight="1">
      <c r="A264" s="67"/>
      <c r="B264" s="68"/>
      <c r="C264" s="68"/>
      <c r="D264" s="69"/>
      <c r="E264" s="127" t="s">
        <v>318</v>
      </c>
      <c r="F264" s="128" t="s">
        <v>319</v>
      </c>
      <c r="G264" s="70"/>
      <c r="H264" s="129">
        <v>1</v>
      </c>
      <c r="I264" s="72" t="s">
        <v>272</v>
      </c>
      <c r="J264" s="130"/>
      <c r="K264" s="74"/>
      <c r="L264" s="184" t="s">
        <v>792</v>
      </c>
      <c r="M264" s="76"/>
      <c r="N264" s="77"/>
      <c r="BB264" s="7">
        <v>1</v>
      </c>
      <c r="BC264" s="7">
        <v>1</v>
      </c>
    </row>
    <row r="265" spans="1:55" ht="28.2" customHeight="1">
      <c r="A265" s="67"/>
      <c r="B265" s="68"/>
      <c r="C265" s="68"/>
      <c r="D265" s="69"/>
      <c r="E265" s="127"/>
      <c r="F265" s="128" t="s">
        <v>320</v>
      </c>
      <c r="G265" s="70"/>
      <c r="H265" s="129">
        <v>2</v>
      </c>
      <c r="I265" s="72" t="s">
        <v>272</v>
      </c>
      <c r="J265" s="130"/>
      <c r="K265" s="74"/>
      <c r="L265" s="184" t="s">
        <v>792</v>
      </c>
      <c r="M265" s="76"/>
      <c r="N265" s="77"/>
      <c r="BB265" s="7">
        <v>1</v>
      </c>
      <c r="BC265" s="7">
        <v>1</v>
      </c>
    </row>
    <row r="266" spans="1:55" ht="28.2" customHeight="1">
      <c r="A266" s="67"/>
      <c r="B266" s="68"/>
      <c r="C266" s="68"/>
      <c r="D266" s="69"/>
      <c r="E266" s="127"/>
      <c r="F266" s="128" t="s">
        <v>321</v>
      </c>
      <c r="G266" s="70"/>
      <c r="H266" s="129">
        <v>7</v>
      </c>
      <c r="I266" s="72" t="s">
        <v>272</v>
      </c>
      <c r="J266" s="130"/>
      <c r="K266" s="74"/>
      <c r="L266" s="184" t="s">
        <v>792</v>
      </c>
      <c r="M266" s="76"/>
      <c r="N266" s="77"/>
      <c r="BB266" s="7">
        <v>1</v>
      </c>
      <c r="BC266" s="7">
        <v>1</v>
      </c>
    </row>
    <row r="267" spans="1:55" ht="28.2" customHeight="1">
      <c r="A267" s="67"/>
      <c r="B267" s="68"/>
      <c r="C267" s="68"/>
      <c r="D267" s="69"/>
      <c r="E267" s="127" t="s">
        <v>322</v>
      </c>
      <c r="F267" s="128" t="s">
        <v>323</v>
      </c>
      <c r="G267" s="70"/>
      <c r="H267" s="129">
        <v>2</v>
      </c>
      <c r="I267" s="72" t="s">
        <v>272</v>
      </c>
      <c r="J267" s="130"/>
      <c r="K267" s="74"/>
      <c r="L267" s="184" t="s">
        <v>792</v>
      </c>
      <c r="M267" s="76"/>
      <c r="N267" s="77"/>
      <c r="BB267" s="7">
        <v>1</v>
      </c>
      <c r="BC267" s="7">
        <v>1</v>
      </c>
    </row>
    <row r="268" spans="1:55" ht="28.2" customHeight="1">
      <c r="A268" s="67"/>
      <c r="B268" s="68"/>
      <c r="C268" s="68"/>
      <c r="D268" s="69"/>
      <c r="E268" s="127" t="s">
        <v>324</v>
      </c>
      <c r="F268" s="128" t="s">
        <v>325</v>
      </c>
      <c r="G268" s="70"/>
      <c r="H268" s="129">
        <v>10</v>
      </c>
      <c r="I268" s="72" t="s">
        <v>272</v>
      </c>
      <c r="J268" s="130"/>
      <c r="K268" s="74"/>
      <c r="L268" s="184" t="s">
        <v>792</v>
      </c>
      <c r="M268" s="76"/>
      <c r="N268" s="77"/>
      <c r="BB268" s="7">
        <v>1</v>
      </c>
      <c r="BC268" s="7">
        <v>1</v>
      </c>
    </row>
    <row r="269" spans="1:55" ht="28.2" customHeight="1">
      <c r="A269" s="67"/>
      <c r="B269" s="68"/>
      <c r="C269" s="68"/>
      <c r="D269" s="69"/>
      <c r="E269" s="127" t="s">
        <v>192</v>
      </c>
      <c r="F269" s="128" t="s">
        <v>326</v>
      </c>
      <c r="G269" s="70"/>
      <c r="H269" s="129">
        <v>10</v>
      </c>
      <c r="I269" s="72" t="s">
        <v>272</v>
      </c>
      <c r="J269" s="130"/>
      <c r="K269" s="74"/>
      <c r="L269" s="184" t="s">
        <v>792</v>
      </c>
      <c r="M269" s="76"/>
      <c r="N269" s="77"/>
      <c r="BB269" s="7">
        <v>1</v>
      </c>
      <c r="BC269" s="7">
        <v>1</v>
      </c>
    </row>
    <row r="270" spans="1:55" ht="28.2" customHeight="1">
      <c r="A270" s="67"/>
      <c r="B270" s="68"/>
      <c r="C270" s="68"/>
      <c r="D270" s="69"/>
      <c r="E270" s="127" t="s">
        <v>327</v>
      </c>
      <c r="F270" s="128" t="s">
        <v>328</v>
      </c>
      <c r="G270" s="70"/>
      <c r="H270" s="129">
        <v>1</v>
      </c>
      <c r="I270" s="72" t="s">
        <v>272</v>
      </c>
      <c r="J270" s="130"/>
      <c r="K270" s="74"/>
      <c r="L270" s="184" t="s">
        <v>792</v>
      </c>
      <c r="M270" s="76"/>
      <c r="N270" s="77"/>
      <c r="BB270" s="7">
        <v>1</v>
      </c>
      <c r="BC270" s="7">
        <v>1</v>
      </c>
    </row>
    <row r="271" spans="1:55" ht="28.2" customHeight="1">
      <c r="A271" s="67"/>
      <c r="B271" s="68"/>
      <c r="C271" s="68"/>
      <c r="D271" s="69"/>
      <c r="E271" s="127" t="s">
        <v>329</v>
      </c>
      <c r="F271" s="128" t="s">
        <v>330</v>
      </c>
      <c r="G271" s="70"/>
      <c r="H271" s="129">
        <v>10</v>
      </c>
      <c r="I271" s="72" t="s">
        <v>272</v>
      </c>
      <c r="J271" s="130"/>
      <c r="K271" s="74"/>
      <c r="L271" s="184" t="s">
        <v>792</v>
      </c>
      <c r="M271" s="76"/>
      <c r="N271" s="77"/>
      <c r="BB271" s="7">
        <v>1</v>
      </c>
      <c r="BC271" s="7">
        <v>1</v>
      </c>
    </row>
    <row r="272" spans="1:55" ht="28.2" customHeight="1">
      <c r="A272" s="67"/>
      <c r="B272" s="68"/>
      <c r="C272" s="68"/>
      <c r="D272" s="69"/>
      <c r="E272" s="70" t="s">
        <v>192</v>
      </c>
      <c r="F272" s="128" t="s">
        <v>331</v>
      </c>
      <c r="G272" s="70"/>
      <c r="H272" s="129">
        <v>10</v>
      </c>
      <c r="I272" s="72" t="s">
        <v>272</v>
      </c>
      <c r="J272" s="130"/>
      <c r="K272" s="74"/>
      <c r="L272" s="184" t="s">
        <v>792</v>
      </c>
      <c r="M272" s="76"/>
      <c r="N272" s="77"/>
      <c r="BB272" s="7">
        <v>1</v>
      </c>
      <c r="BC272" s="7">
        <v>1</v>
      </c>
    </row>
    <row r="273" spans="1:60" ht="28.2" customHeight="1">
      <c r="A273" s="67"/>
      <c r="B273" s="68"/>
      <c r="C273" s="68"/>
      <c r="D273" s="69"/>
      <c r="E273" s="127" t="s">
        <v>332</v>
      </c>
      <c r="F273" s="128" t="s">
        <v>333</v>
      </c>
      <c r="G273" s="70"/>
      <c r="H273" s="129">
        <v>31</v>
      </c>
      <c r="I273" s="72" t="s">
        <v>61</v>
      </c>
      <c r="J273" s="130"/>
      <c r="K273" s="74"/>
      <c r="L273" s="184" t="s">
        <v>792</v>
      </c>
      <c r="M273" s="76"/>
      <c r="N273" s="77"/>
      <c r="BB273" s="7">
        <v>1</v>
      </c>
      <c r="BC273" s="7">
        <v>1</v>
      </c>
    </row>
    <row r="274" spans="1:60" ht="28.2" customHeight="1">
      <c r="A274" s="67"/>
      <c r="B274" s="68"/>
      <c r="C274" s="68"/>
      <c r="D274" s="69"/>
      <c r="E274" s="70" t="s">
        <v>192</v>
      </c>
      <c r="F274" s="128" t="s">
        <v>334</v>
      </c>
      <c r="G274" s="70"/>
      <c r="H274" s="129">
        <v>1</v>
      </c>
      <c r="I274" s="72" t="s">
        <v>61</v>
      </c>
      <c r="J274" s="130"/>
      <c r="K274" s="74"/>
      <c r="L274" s="184" t="s">
        <v>792</v>
      </c>
      <c r="M274" s="76"/>
      <c r="N274" s="77"/>
      <c r="BB274" s="7">
        <v>1</v>
      </c>
      <c r="BC274" s="7">
        <v>1</v>
      </c>
    </row>
    <row r="275" spans="1:60" ht="28.2" customHeight="1">
      <c r="A275" s="67"/>
      <c r="B275" s="68"/>
      <c r="C275" s="68"/>
      <c r="D275" s="69"/>
      <c r="E275" s="70" t="s">
        <v>192</v>
      </c>
      <c r="F275" s="128" t="s">
        <v>335</v>
      </c>
      <c r="G275" s="70"/>
      <c r="H275" s="129">
        <v>7</v>
      </c>
      <c r="I275" s="72" t="s">
        <v>61</v>
      </c>
      <c r="J275" s="130"/>
      <c r="K275" s="74"/>
      <c r="L275" s="184" t="s">
        <v>792</v>
      </c>
      <c r="M275" s="76"/>
      <c r="N275" s="77"/>
      <c r="BB275" s="7">
        <v>1</v>
      </c>
      <c r="BC275" s="7">
        <v>1</v>
      </c>
    </row>
    <row r="276" spans="1:60" ht="28.2" customHeight="1">
      <c r="A276" s="67"/>
      <c r="B276" s="68"/>
      <c r="C276" s="68"/>
      <c r="D276" s="69"/>
      <c r="E276" s="70" t="s">
        <v>192</v>
      </c>
      <c r="F276" s="128" t="s">
        <v>336</v>
      </c>
      <c r="G276" s="70"/>
      <c r="H276" s="129">
        <v>12</v>
      </c>
      <c r="I276" s="72" t="s">
        <v>61</v>
      </c>
      <c r="J276" s="130"/>
      <c r="K276" s="74"/>
      <c r="L276" s="184" t="s">
        <v>792</v>
      </c>
      <c r="M276" s="76"/>
      <c r="N276" s="77"/>
      <c r="BB276" s="7">
        <v>1</v>
      </c>
      <c r="BC276" s="7">
        <v>1</v>
      </c>
    </row>
    <row r="277" spans="1:60" ht="28.2" customHeight="1">
      <c r="A277" s="67"/>
      <c r="B277" s="68"/>
      <c r="C277" s="68"/>
      <c r="D277" s="69"/>
      <c r="E277" s="70" t="s">
        <v>192</v>
      </c>
      <c r="F277" s="128" t="s">
        <v>337</v>
      </c>
      <c r="G277" s="70"/>
      <c r="H277" s="129">
        <v>12</v>
      </c>
      <c r="I277" s="72" t="s">
        <v>272</v>
      </c>
      <c r="J277" s="130"/>
      <c r="K277" s="74"/>
      <c r="L277" s="184" t="s">
        <v>792</v>
      </c>
      <c r="M277" s="76"/>
      <c r="N277" s="77"/>
      <c r="BB277" s="7">
        <v>1</v>
      </c>
      <c r="BC277" s="7">
        <v>1</v>
      </c>
    </row>
    <row r="278" spans="1:60" ht="28.2" customHeight="1">
      <c r="A278" s="67"/>
      <c r="B278" s="68"/>
      <c r="C278" s="68"/>
      <c r="D278" s="69"/>
      <c r="E278" s="70" t="s">
        <v>192</v>
      </c>
      <c r="F278" s="128" t="s">
        <v>338</v>
      </c>
      <c r="G278" s="70"/>
      <c r="H278" s="129">
        <v>27</v>
      </c>
      <c r="I278" s="72" t="s">
        <v>272</v>
      </c>
      <c r="J278" s="130"/>
      <c r="K278" s="74"/>
      <c r="L278" s="184" t="s">
        <v>792</v>
      </c>
      <c r="M278" s="76"/>
      <c r="N278" s="77"/>
      <c r="BB278" s="7">
        <v>1</v>
      </c>
      <c r="BC278" s="7">
        <v>1</v>
      </c>
    </row>
    <row r="279" spans="1:60" ht="28.2" customHeight="1">
      <c r="A279" s="67"/>
      <c r="B279" s="68"/>
      <c r="C279" s="68"/>
      <c r="D279" s="69"/>
      <c r="E279" s="70" t="s">
        <v>339</v>
      </c>
      <c r="F279" s="69"/>
      <c r="G279" s="70"/>
      <c r="H279" s="71">
        <v>3</v>
      </c>
      <c r="I279" s="72" t="s">
        <v>61</v>
      </c>
      <c r="J279" s="139"/>
      <c r="K279" s="74"/>
      <c r="L279" s="184" t="s">
        <v>792</v>
      </c>
      <c r="M279" s="76"/>
      <c r="N279" s="77"/>
      <c r="BB279" s="7">
        <v>1</v>
      </c>
      <c r="BC279" s="7">
        <v>1</v>
      </c>
    </row>
    <row r="280" spans="1:60" ht="28.2" customHeight="1">
      <c r="A280" s="67"/>
      <c r="B280" s="68"/>
      <c r="C280" s="68"/>
      <c r="D280" s="69"/>
      <c r="E280" s="70"/>
      <c r="F280" s="69"/>
      <c r="G280" s="70"/>
      <c r="H280" s="71"/>
      <c r="I280" s="72"/>
      <c r="J280" s="139"/>
      <c r="K280" s="74"/>
      <c r="L280" s="75">
        <f t="shared" ref="L280" si="12">INT(H280*J280)</f>
        <v>0</v>
      </c>
      <c r="M280" s="76"/>
      <c r="N280" s="77"/>
    </row>
    <row r="281" spans="1:60" ht="28.2" customHeight="1">
      <c r="A281" s="67"/>
      <c r="B281" s="68" t="s">
        <v>722</v>
      </c>
      <c r="C281" s="68"/>
      <c r="D281" s="69"/>
      <c r="E281" s="70"/>
      <c r="F281" s="69"/>
      <c r="G281" s="70"/>
      <c r="H281" s="71"/>
      <c r="I281" s="72"/>
      <c r="J281" s="73"/>
      <c r="K281" s="74" t="s">
        <v>22</v>
      </c>
      <c r="L281" s="184" t="s">
        <v>792</v>
      </c>
      <c r="M281" s="76" t="s">
        <v>23</v>
      </c>
      <c r="N281" s="77"/>
      <c r="BA281" s="7">
        <f>小計!$F$53</f>
        <v>1</v>
      </c>
      <c r="BG281" s="7" t="str">
        <f>IF(小計!$L$53="","",小計!$L$53)</f>
        <v/>
      </c>
      <c r="BH281" s="7" t="e">
        <f>IF(小計!#REF!="","",小計!#REF!)</f>
        <v>#REF!</v>
      </c>
    </row>
    <row r="282" spans="1:60" ht="28.2" customHeight="1" thickBot="1">
      <c r="A282" s="81"/>
      <c r="B282" s="82"/>
      <c r="C282" s="82"/>
      <c r="D282" s="83"/>
      <c r="E282" s="106" t="s">
        <v>340</v>
      </c>
      <c r="F282" s="83"/>
      <c r="G282" s="84"/>
      <c r="H282" s="107">
        <v>1</v>
      </c>
      <c r="I282" s="86" t="s">
        <v>26</v>
      </c>
      <c r="J282" s="115"/>
      <c r="K282" s="88"/>
      <c r="L282" s="183" t="s">
        <v>792</v>
      </c>
      <c r="M282" s="90"/>
      <c r="N282" s="91"/>
      <c r="BB282" s="7">
        <v>1</v>
      </c>
      <c r="BC282" s="7">
        <v>1</v>
      </c>
    </row>
    <row r="283" spans="1:60" ht="28.2" customHeight="1">
      <c r="A283" s="92"/>
      <c r="B283" s="93"/>
      <c r="C283" s="93"/>
      <c r="D283" s="94"/>
      <c r="E283" s="108" t="s">
        <v>90</v>
      </c>
      <c r="F283" s="94"/>
      <c r="G283" s="95"/>
      <c r="H283" s="109">
        <v>1</v>
      </c>
      <c r="I283" s="97" t="s">
        <v>26</v>
      </c>
      <c r="J283" s="110"/>
      <c r="K283" s="99"/>
      <c r="L283" s="185" t="s">
        <v>792</v>
      </c>
      <c r="M283" s="101"/>
      <c r="N283" s="102"/>
      <c r="BB283" s="7">
        <v>1</v>
      </c>
      <c r="BC283" s="7">
        <v>1</v>
      </c>
    </row>
    <row r="284" spans="1:60" ht="28.2" customHeight="1">
      <c r="A284" s="67"/>
      <c r="B284" s="68"/>
      <c r="C284" s="68"/>
      <c r="D284" s="69"/>
      <c r="E284" s="70"/>
      <c r="F284" s="69"/>
      <c r="G284" s="70"/>
      <c r="H284" s="71"/>
      <c r="I284" s="72"/>
      <c r="J284" s="73"/>
      <c r="K284" s="74"/>
      <c r="L284" s="75">
        <f>INT(H284*J284)</f>
        <v>0</v>
      </c>
      <c r="M284" s="76"/>
      <c r="N284" s="77"/>
    </row>
    <row r="285" spans="1:60" ht="28.2" customHeight="1">
      <c r="A285" s="67"/>
      <c r="B285" s="68" t="s">
        <v>723</v>
      </c>
      <c r="C285" s="68"/>
      <c r="D285" s="69"/>
      <c r="E285" s="70"/>
      <c r="F285" s="69"/>
      <c r="G285" s="70"/>
      <c r="H285" s="71"/>
      <c r="I285" s="72"/>
      <c r="J285" s="73"/>
      <c r="K285" s="74" t="s">
        <v>22</v>
      </c>
      <c r="L285" s="184" t="s">
        <v>792</v>
      </c>
      <c r="M285" s="76" t="s">
        <v>23</v>
      </c>
      <c r="N285" s="77"/>
      <c r="BA285" s="7">
        <f>小計!$F$54</f>
        <v>1</v>
      </c>
      <c r="BG285" s="7" t="str">
        <f>IF(小計!$L$54="","",小計!$L$54)</f>
        <v/>
      </c>
      <c r="BH285" s="7" t="e">
        <f>IF(小計!#REF!="","",小計!#REF!)</f>
        <v>#REF!</v>
      </c>
    </row>
    <row r="286" spans="1:60" ht="28.2" customHeight="1">
      <c r="A286" s="67"/>
      <c r="B286" s="68"/>
      <c r="C286" s="68"/>
      <c r="D286" s="69"/>
      <c r="E286" s="103" t="s">
        <v>92</v>
      </c>
      <c r="F286" s="69" t="s">
        <v>93</v>
      </c>
      <c r="G286" s="70"/>
      <c r="H286" s="104">
        <v>1</v>
      </c>
      <c r="I286" s="72" t="s">
        <v>26</v>
      </c>
      <c r="J286" s="105"/>
      <c r="K286" s="74"/>
      <c r="L286" s="184" t="s">
        <v>792</v>
      </c>
      <c r="M286" s="76"/>
      <c r="N286" s="77"/>
      <c r="BB286" s="7">
        <v>1</v>
      </c>
      <c r="BC286" s="7">
        <v>1</v>
      </c>
    </row>
    <row r="287" spans="1:60" ht="28.2" customHeight="1">
      <c r="A287" s="67"/>
      <c r="B287" s="68"/>
      <c r="C287" s="68"/>
      <c r="D287" s="69"/>
      <c r="E287" s="103" t="s">
        <v>90</v>
      </c>
      <c r="F287" s="69"/>
      <c r="G287" s="70"/>
      <c r="H287" s="104">
        <v>1</v>
      </c>
      <c r="I287" s="72" t="s">
        <v>26</v>
      </c>
      <c r="J287" s="105"/>
      <c r="K287" s="74"/>
      <c r="L287" s="184" t="s">
        <v>792</v>
      </c>
      <c r="M287" s="76"/>
      <c r="N287" s="77"/>
      <c r="BB287" s="7">
        <v>1</v>
      </c>
      <c r="BC287" s="7">
        <v>1</v>
      </c>
    </row>
    <row r="288" spans="1:60" ht="28.2" customHeight="1">
      <c r="A288" s="67"/>
      <c r="B288" s="68"/>
      <c r="C288" s="68"/>
      <c r="D288" s="69"/>
      <c r="E288" s="103" t="s">
        <v>94</v>
      </c>
      <c r="F288" s="69"/>
      <c r="G288" s="70"/>
      <c r="H288" s="104">
        <v>1</v>
      </c>
      <c r="I288" s="72" t="s">
        <v>26</v>
      </c>
      <c r="J288" s="105"/>
      <c r="K288" s="74"/>
      <c r="L288" s="184" t="s">
        <v>792</v>
      </c>
      <c r="M288" s="76"/>
      <c r="N288" s="77"/>
      <c r="BB288" s="7">
        <v>1</v>
      </c>
      <c r="BC288" s="7">
        <v>1</v>
      </c>
    </row>
    <row r="289" spans="1:60" ht="28.2" customHeight="1">
      <c r="A289" s="67"/>
      <c r="B289" s="68"/>
      <c r="C289" s="68"/>
      <c r="D289" s="69"/>
      <c r="E289" s="103" t="s">
        <v>95</v>
      </c>
      <c r="F289" s="69" t="s">
        <v>341</v>
      </c>
      <c r="G289" s="70"/>
      <c r="H289" s="104">
        <v>1</v>
      </c>
      <c r="I289" s="72" t="s">
        <v>26</v>
      </c>
      <c r="J289" s="105"/>
      <c r="K289" s="74"/>
      <c r="L289" s="184" t="s">
        <v>792</v>
      </c>
      <c r="M289" s="76"/>
      <c r="N289" s="77"/>
      <c r="BB289" s="7">
        <v>1</v>
      </c>
      <c r="BC289" s="7">
        <v>1</v>
      </c>
    </row>
    <row r="290" spans="1:60" ht="28.2" customHeight="1">
      <c r="A290" s="67"/>
      <c r="B290" s="68"/>
      <c r="C290" s="68"/>
      <c r="D290" s="69"/>
      <c r="E290" s="103" t="s">
        <v>96</v>
      </c>
      <c r="F290" s="69"/>
      <c r="G290" s="70"/>
      <c r="H290" s="104">
        <v>1</v>
      </c>
      <c r="I290" s="72" t="s">
        <v>26</v>
      </c>
      <c r="J290" s="105"/>
      <c r="K290" s="74"/>
      <c r="L290" s="184" t="s">
        <v>792</v>
      </c>
      <c r="M290" s="76"/>
      <c r="N290" s="77"/>
      <c r="BB290" s="7">
        <v>1</v>
      </c>
      <c r="BC290" s="7">
        <v>1</v>
      </c>
    </row>
    <row r="291" spans="1:60" ht="28.2" customHeight="1">
      <c r="A291" s="67"/>
      <c r="B291" s="68"/>
      <c r="C291" s="68"/>
      <c r="D291" s="69"/>
      <c r="E291" s="70"/>
      <c r="F291" s="69"/>
      <c r="G291" s="70"/>
      <c r="H291" s="71"/>
      <c r="I291" s="72"/>
      <c r="J291" s="73"/>
      <c r="K291" s="74"/>
      <c r="L291" s="75">
        <f t="shared" ref="L291" si="13">INT(H291*J291)</f>
        <v>0</v>
      </c>
      <c r="M291" s="76"/>
      <c r="N291" s="77"/>
    </row>
    <row r="292" spans="1:60" ht="28.2" customHeight="1">
      <c r="A292" s="67"/>
      <c r="B292" s="68" t="s">
        <v>724</v>
      </c>
      <c r="C292" s="68"/>
      <c r="D292" s="69"/>
      <c r="E292" s="70"/>
      <c r="F292" s="69"/>
      <c r="G292" s="70"/>
      <c r="H292" s="71"/>
      <c r="I292" s="72"/>
      <c r="J292" s="73"/>
      <c r="K292" s="74" t="s">
        <v>22</v>
      </c>
      <c r="L292" s="184" t="s">
        <v>792</v>
      </c>
      <c r="M292" s="76" t="s">
        <v>23</v>
      </c>
      <c r="N292" s="77"/>
      <c r="BA292" s="7">
        <f>小計!$F$55</f>
        <v>1</v>
      </c>
      <c r="BG292" s="7" t="str">
        <f>IF(小計!$L$55="","",小計!$L$55)</f>
        <v/>
      </c>
      <c r="BH292" s="7" t="e">
        <f>IF(小計!#REF!="","",小計!#REF!)</f>
        <v>#REF!</v>
      </c>
    </row>
    <row r="293" spans="1:60" ht="28.2" customHeight="1">
      <c r="A293" s="67"/>
      <c r="B293" s="68"/>
      <c r="C293" s="68"/>
      <c r="D293" s="69"/>
      <c r="E293" s="103" t="s">
        <v>103</v>
      </c>
      <c r="F293" s="69"/>
      <c r="G293" s="70"/>
      <c r="H293" s="104">
        <v>1</v>
      </c>
      <c r="I293" s="72" t="s">
        <v>26</v>
      </c>
      <c r="J293" s="105"/>
      <c r="K293" s="74"/>
      <c r="L293" s="184" t="s">
        <v>792</v>
      </c>
      <c r="M293" s="76"/>
      <c r="N293" s="77"/>
      <c r="BB293" s="7">
        <v>1</v>
      </c>
      <c r="BC293" s="7">
        <v>1</v>
      </c>
    </row>
    <row r="294" spans="1:60" ht="28.2" customHeight="1">
      <c r="A294" s="67"/>
      <c r="B294" s="68"/>
      <c r="C294" s="68"/>
      <c r="D294" s="69"/>
      <c r="E294" s="103" t="s">
        <v>342</v>
      </c>
      <c r="F294" s="69" t="s">
        <v>343</v>
      </c>
      <c r="G294" s="70"/>
      <c r="H294" s="104">
        <v>7</v>
      </c>
      <c r="I294" s="72" t="s">
        <v>61</v>
      </c>
      <c r="J294" s="105"/>
      <c r="K294" s="74"/>
      <c r="L294" s="184" t="s">
        <v>792</v>
      </c>
      <c r="M294" s="76"/>
      <c r="N294" s="77"/>
      <c r="BB294" s="7">
        <v>1</v>
      </c>
      <c r="BC294" s="7">
        <v>1</v>
      </c>
    </row>
    <row r="295" spans="1:60" ht="28.2" customHeight="1">
      <c r="A295" s="67"/>
      <c r="B295" s="68"/>
      <c r="C295" s="68"/>
      <c r="D295" s="69"/>
      <c r="E295" s="70"/>
      <c r="F295" s="69"/>
      <c r="G295" s="70"/>
      <c r="H295" s="71"/>
      <c r="I295" s="72"/>
      <c r="J295" s="73"/>
      <c r="K295" s="74"/>
      <c r="L295" s="75">
        <f>INT(H295*J295)</f>
        <v>0</v>
      </c>
      <c r="M295" s="76"/>
      <c r="N295" s="77"/>
    </row>
    <row r="296" spans="1:60" ht="28.2" customHeight="1">
      <c r="A296" s="67" t="s">
        <v>725</v>
      </c>
      <c r="B296" s="68"/>
      <c r="C296" s="68"/>
      <c r="D296" s="69"/>
      <c r="E296" s="70"/>
      <c r="F296" s="69"/>
      <c r="G296" s="70"/>
      <c r="H296" s="71"/>
      <c r="I296" s="72"/>
      <c r="J296" s="73"/>
      <c r="K296" s="74" t="s">
        <v>20</v>
      </c>
      <c r="L296" s="75">
        <f>SUBTOTAL(9,L297:L389)</f>
        <v>0</v>
      </c>
      <c r="M296" s="76" t="s">
        <v>21</v>
      </c>
      <c r="N296" s="77"/>
      <c r="BA296" s="7">
        <f>小計!$F$57</f>
        <v>1</v>
      </c>
      <c r="BG296" s="7" t="str">
        <f>IF(小計!$L$57="","",小計!$L$57)</f>
        <v/>
      </c>
      <c r="BH296" s="7" t="e">
        <f>IF(小計!#REF!="","",小計!#REF!)</f>
        <v>#REF!</v>
      </c>
    </row>
    <row r="297" spans="1:60" ht="28.2" customHeight="1">
      <c r="A297" s="67"/>
      <c r="B297" s="68" t="s">
        <v>726</v>
      </c>
      <c r="C297" s="68"/>
      <c r="D297" s="69"/>
      <c r="E297" s="70"/>
      <c r="F297" s="69"/>
      <c r="G297" s="70"/>
      <c r="H297" s="71"/>
      <c r="I297" s="72"/>
      <c r="J297" s="73"/>
      <c r="K297" s="74" t="s">
        <v>22</v>
      </c>
      <c r="L297" s="75">
        <f>SUBTOTAL(9,L298:L304)</f>
        <v>0</v>
      </c>
      <c r="M297" s="76" t="s">
        <v>23</v>
      </c>
      <c r="N297" s="77"/>
      <c r="BA297" s="7">
        <f>小計!$F$58</f>
        <v>1</v>
      </c>
      <c r="BG297" s="7" t="str">
        <f>IF(小計!$L$58="","",小計!$L$58)</f>
        <v/>
      </c>
      <c r="BH297" s="7" t="e">
        <f>IF(小計!#REF!="","",小計!#REF!)</f>
        <v>#REF!</v>
      </c>
    </row>
    <row r="298" spans="1:60" ht="28.2" customHeight="1">
      <c r="A298" s="67"/>
      <c r="B298" s="68"/>
      <c r="C298" s="68"/>
      <c r="D298" s="69"/>
      <c r="E298" s="78" t="s">
        <v>105</v>
      </c>
      <c r="F298" s="79" t="s">
        <v>32</v>
      </c>
      <c r="G298" s="70"/>
      <c r="H298" s="111">
        <v>1</v>
      </c>
      <c r="I298" s="112" t="s">
        <v>107</v>
      </c>
      <c r="J298" s="73"/>
      <c r="K298" s="74"/>
      <c r="L298" s="75">
        <f t="shared" ref="L298:L304" si="14">INT(H298*J298)</f>
        <v>0</v>
      </c>
      <c r="M298" s="76"/>
      <c r="N298" s="77"/>
      <c r="BB298" s="7">
        <v>1</v>
      </c>
      <c r="BC298" s="7">
        <v>1</v>
      </c>
    </row>
    <row r="299" spans="1:60" ht="28.2" customHeight="1">
      <c r="A299" s="67"/>
      <c r="B299" s="68"/>
      <c r="C299" s="68"/>
      <c r="D299" s="69"/>
      <c r="E299" s="113" t="s">
        <v>108</v>
      </c>
      <c r="F299" s="69" t="s">
        <v>344</v>
      </c>
      <c r="G299" s="70"/>
      <c r="H299" s="111">
        <v>1</v>
      </c>
      <c r="I299" s="112" t="s">
        <v>107</v>
      </c>
      <c r="J299" s="73"/>
      <c r="K299" s="74"/>
      <c r="L299" s="75">
        <f t="shared" si="14"/>
        <v>0</v>
      </c>
      <c r="M299" s="76"/>
      <c r="N299" s="77"/>
      <c r="BB299" s="7">
        <v>1</v>
      </c>
      <c r="BC299" s="7">
        <v>1</v>
      </c>
    </row>
    <row r="300" spans="1:60" ht="28.2" customHeight="1">
      <c r="A300" s="67"/>
      <c r="B300" s="68"/>
      <c r="C300" s="68"/>
      <c r="D300" s="69"/>
      <c r="E300" s="78" t="s">
        <v>112</v>
      </c>
      <c r="F300" s="79" t="s">
        <v>345</v>
      </c>
      <c r="G300" s="70"/>
      <c r="H300" s="111">
        <v>1</v>
      </c>
      <c r="I300" s="112" t="s">
        <v>107</v>
      </c>
      <c r="J300" s="73"/>
      <c r="K300" s="74"/>
      <c r="L300" s="75">
        <f t="shared" si="14"/>
        <v>0</v>
      </c>
      <c r="M300" s="76"/>
      <c r="N300" s="77"/>
      <c r="BB300" s="7">
        <v>1</v>
      </c>
      <c r="BC300" s="7">
        <v>1</v>
      </c>
    </row>
    <row r="301" spans="1:60" ht="28.2" customHeight="1">
      <c r="A301" s="67"/>
      <c r="B301" s="68"/>
      <c r="C301" s="68"/>
      <c r="D301" s="69"/>
      <c r="E301" s="78" t="s">
        <v>114</v>
      </c>
      <c r="F301" s="79"/>
      <c r="G301" s="70"/>
      <c r="H301" s="111">
        <v>1</v>
      </c>
      <c r="I301" s="112" t="s">
        <v>107</v>
      </c>
      <c r="J301" s="73"/>
      <c r="K301" s="74"/>
      <c r="L301" s="75">
        <f t="shared" si="14"/>
        <v>0</v>
      </c>
      <c r="M301" s="76"/>
      <c r="N301" s="77"/>
      <c r="BB301" s="7">
        <v>1</v>
      </c>
      <c r="BC301" s="7">
        <v>1</v>
      </c>
    </row>
    <row r="302" spans="1:60" ht="28.2" customHeight="1" thickBot="1">
      <c r="A302" s="81"/>
      <c r="B302" s="82"/>
      <c r="C302" s="82"/>
      <c r="D302" s="83"/>
      <c r="E302" s="121" t="s">
        <v>115</v>
      </c>
      <c r="F302" s="122" t="s">
        <v>116</v>
      </c>
      <c r="G302" s="84"/>
      <c r="H302" s="140">
        <v>1</v>
      </c>
      <c r="I302" s="124" t="s">
        <v>107</v>
      </c>
      <c r="J302" s="87"/>
      <c r="K302" s="88"/>
      <c r="L302" s="89">
        <f t="shared" si="14"/>
        <v>0</v>
      </c>
      <c r="M302" s="90"/>
      <c r="N302" s="91"/>
      <c r="BB302" s="7">
        <v>1</v>
      </c>
      <c r="BC302" s="7">
        <v>1</v>
      </c>
    </row>
    <row r="303" spans="1:60" ht="28.2" customHeight="1">
      <c r="A303" s="92"/>
      <c r="B303" s="93"/>
      <c r="C303" s="93"/>
      <c r="D303" s="94"/>
      <c r="E303" s="125" t="s">
        <v>117</v>
      </c>
      <c r="F303" s="188"/>
      <c r="G303" s="95"/>
      <c r="H303" s="141">
        <v>1</v>
      </c>
      <c r="I303" s="126" t="s">
        <v>107</v>
      </c>
      <c r="J303" s="98"/>
      <c r="K303" s="99"/>
      <c r="L303" s="100">
        <f t="shared" si="14"/>
        <v>0</v>
      </c>
      <c r="M303" s="101"/>
      <c r="N303" s="102"/>
      <c r="BB303" s="7">
        <v>1</v>
      </c>
      <c r="BC303" s="7">
        <v>1</v>
      </c>
    </row>
    <row r="304" spans="1:60" ht="28.2" customHeight="1">
      <c r="A304" s="67"/>
      <c r="B304" s="68"/>
      <c r="C304" s="68"/>
      <c r="D304" s="69"/>
      <c r="E304" s="70"/>
      <c r="F304" s="69"/>
      <c r="G304" s="70"/>
      <c r="H304" s="71"/>
      <c r="I304" s="72"/>
      <c r="J304" s="73"/>
      <c r="K304" s="74"/>
      <c r="L304" s="75">
        <f t="shared" si="14"/>
        <v>0</v>
      </c>
      <c r="M304" s="76"/>
      <c r="N304" s="77"/>
    </row>
    <row r="305" spans="1:60" ht="28.2" customHeight="1">
      <c r="A305" s="67"/>
      <c r="B305" s="68" t="s">
        <v>727</v>
      </c>
      <c r="C305" s="68"/>
      <c r="D305" s="69"/>
      <c r="E305" s="70"/>
      <c r="F305" s="69"/>
      <c r="G305" s="70"/>
      <c r="H305" s="71"/>
      <c r="I305" s="72"/>
      <c r="J305" s="73"/>
      <c r="K305" s="74" t="s">
        <v>22</v>
      </c>
      <c r="L305" s="75">
        <f>SUBTOTAL(9,L306:L310)</f>
        <v>0</v>
      </c>
      <c r="M305" s="76" t="s">
        <v>23</v>
      </c>
      <c r="N305" s="77"/>
      <c r="BA305" s="7">
        <f>小計!$F$59</f>
        <v>1</v>
      </c>
      <c r="BG305" s="7" t="str">
        <f>IF(小計!$L$59="","",小計!$L$59)</f>
        <v/>
      </c>
      <c r="BH305" s="7" t="e">
        <f>IF(小計!#REF!="","",小計!#REF!)</f>
        <v>#REF!</v>
      </c>
    </row>
    <row r="306" spans="1:60" ht="28.2" customHeight="1">
      <c r="A306" s="67"/>
      <c r="B306" s="68"/>
      <c r="C306" s="68"/>
      <c r="D306" s="69"/>
      <c r="E306" s="103" t="s">
        <v>346</v>
      </c>
      <c r="F306" s="69"/>
      <c r="G306" s="70"/>
      <c r="H306" s="104">
        <v>1</v>
      </c>
      <c r="I306" s="72" t="s">
        <v>26</v>
      </c>
      <c r="J306" s="105"/>
      <c r="K306" s="74"/>
      <c r="L306" s="75">
        <f>INT(H306*J306)</f>
        <v>0</v>
      </c>
      <c r="M306" s="76"/>
      <c r="N306" s="77"/>
      <c r="BB306" s="7">
        <v>1</v>
      </c>
      <c r="BC306" s="7">
        <v>1</v>
      </c>
    </row>
    <row r="307" spans="1:60" ht="28.2" customHeight="1">
      <c r="A307" s="67"/>
      <c r="B307" s="68"/>
      <c r="C307" s="68"/>
      <c r="D307" s="69"/>
      <c r="E307" s="103" t="s">
        <v>347</v>
      </c>
      <c r="F307" s="69"/>
      <c r="G307" s="70"/>
      <c r="H307" s="104">
        <v>1</v>
      </c>
      <c r="I307" s="72" t="s">
        <v>26</v>
      </c>
      <c r="J307" s="105"/>
      <c r="K307" s="74"/>
      <c r="L307" s="75">
        <f>INT(H307*J307)</f>
        <v>0</v>
      </c>
      <c r="M307" s="76"/>
      <c r="N307" s="77"/>
      <c r="BB307" s="7">
        <v>1</v>
      </c>
      <c r="BC307" s="7">
        <v>1</v>
      </c>
    </row>
    <row r="308" spans="1:60" ht="28.2" customHeight="1">
      <c r="A308" s="67"/>
      <c r="B308" s="68"/>
      <c r="C308" s="68"/>
      <c r="D308" s="69"/>
      <c r="E308" s="103" t="s">
        <v>348</v>
      </c>
      <c r="F308" s="69"/>
      <c r="G308" s="70"/>
      <c r="H308" s="104">
        <v>1</v>
      </c>
      <c r="I308" s="72" t="s">
        <v>26</v>
      </c>
      <c r="J308" s="105"/>
      <c r="K308" s="74"/>
      <c r="L308" s="75">
        <f>INT(H308*J308)</f>
        <v>0</v>
      </c>
      <c r="M308" s="76"/>
      <c r="N308" s="77"/>
      <c r="BB308" s="7">
        <v>1</v>
      </c>
      <c r="BC308" s="7">
        <v>1</v>
      </c>
    </row>
    <row r="309" spans="1:60" ht="28.2" customHeight="1">
      <c r="A309" s="67"/>
      <c r="B309" s="68"/>
      <c r="C309" s="68"/>
      <c r="D309" s="69"/>
      <c r="E309" s="103" t="s">
        <v>133</v>
      </c>
      <c r="F309" s="69"/>
      <c r="G309" s="70"/>
      <c r="H309" s="104">
        <v>1</v>
      </c>
      <c r="I309" s="72" t="s">
        <v>26</v>
      </c>
      <c r="J309" s="105"/>
      <c r="K309" s="74"/>
      <c r="L309" s="75">
        <f>INT(H309*J309)</f>
        <v>0</v>
      </c>
      <c r="M309" s="76"/>
      <c r="N309" s="77"/>
      <c r="BB309" s="7">
        <v>1</v>
      </c>
      <c r="BC309" s="7">
        <v>1</v>
      </c>
    </row>
    <row r="310" spans="1:60" ht="28.2" customHeight="1">
      <c r="A310" s="67"/>
      <c r="B310" s="68"/>
      <c r="C310" s="68"/>
      <c r="D310" s="69"/>
      <c r="E310" s="103"/>
      <c r="F310" s="69"/>
      <c r="G310" s="70"/>
      <c r="H310" s="104"/>
      <c r="I310" s="72"/>
      <c r="J310" s="105"/>
      <c r="K310" s="74"/>
      <c r="L310" s="75">
        <f>INT(H310*J310)</f>
        <v>0</v>
      </c>
      <c r="M310" s="76"/>
      <c r="N310" s="77"/>
    </row>
    <row r="311" spans="1:60" ht="28.2" customHeight="1">
      <c r="A311" s="67"/>
      <c r="B311" s="68" t="s">
        <v>728</v>
      </c>
      <c r="C311" s="68"/>
      <c r="D311" s="69"/>
      <c r="E311" s="103"/>
      <c r="F311" s="69"/>
      <c r="G311" s="70"/>
      <c r="H311" s="104"/>
      <c r="I311" s="72"/>
      <c r="J311" s="105"/>
      <c r="K311" s="74" t="s">
        <v>22</v>
      </c>
      <c r="L311" s="75">
        <f>SUBTOTAL(9,L312:L313)</f>
        <v>0</v>
      </c>
      <c r="M311" s="76" t="s">
        <v>23</v>
      </c>
      <c r="N311" s="77"/>
      <c r="BA311" s="7">
        <f>小計!$F$60</f>
        <v>1</v>
      </c>
      <c r="BG311" s="7" t="str">
        <f>IF(小計!$L$60="","",小計!$L$60)</f>
        <v/>
      </c>
      <c r="BH311" s="7" t="e">
        <f>IF(小計!#REF!="","",小計!#REF!)</f>
        <v>#REF!</v>
      </c>
    </row>
    <row r="312" spans="1:60" ht="28.2" customHeight="1">
      <c r="A312" s="67"/>
      <c r="B312" s="68"/>
      <c r="C312" s="68"/>
      <c r="D312" s="69"/>
      <c r="E312" s="103" t="s">
        <v>349</v>
      </c>
      <c r="F312" s="69"/>
      <c r="G312" s="70"/>
      <c r="H312" s="104">
        <v>1</v>
      </c>
      <c r="I312" s="72" t="s">
        <v>26</v>
      </c>
      <c r="J312" s="105"/>
      <c r="K312" s="74"/>
      <c r="L312" s="75">
        <f>INT(H312*J312)</f>
        <v>0</v>
      </c>
      <c r="M312" s="76"/>
      <c r="N312" s="77"/>
      <c r="BB312" s="7">
        <v>1</v>
      </c>
      <c r="BC312" s="7">
        <v>1</v>
      </c>
    </row>
    <row r="313" spans="1:60" ht="28.2" customHeight="1">
      <c r="A313" s="67"/>
      <c r="B313" s="68"/>
      <c r="C313" s="68"/>
      <c r="D313" s="69"/>
      <c r="E313" s="103"/>
      <c r="F313" s="69"/>
      <c r="G313" s="70"/>
      <c r="H313" s="104"/>
      <c r="I313" s="72"/>
      <c r="J313" s="105"/>
      <c r="K313" s="74"/>
      <c r="L313" s="75">
        <f>INT(H313*J313)</f>
        <v>0</v>
      </c>
      <c r="M313" s="76"/>
      <c r="N313" s="77"/>
    </row>
    <row r="314" spans="1:60" ht="28.2" customHeight="1">
      <c r="A314" s="67"/>
      <c r="B314" s="68" t="s">
        <v>729</v>
      </c>
      <c r="C314" s="68"/>
      <c r="D314" s="69"/>
      <c r="E314" s="70"/>
      <c r="F314" s="69"/>
      <c r="G314" s="70"/>
      <c r="H314" s="71"/>
      <c r="I314" s="72"/>
      <c r="J314" s="73"/>
      <c r="K314" s="74" t="s">
        <v>22</v>
      </c>
      <c r="L314" s="75">
        <f>SUBTOTAL(9,L315:L326)</f>
        <v>0</v>
      </c>
      <c r="M314" s="76" t="s">
        <v>23</v>
      </c>
      <c r="N314" s="77"/>
      <c r="BA314" s="7">
        <f>小計!$F$61</f>
        <v>1</v>
      </c>
      <c r="BG314" s="7" t="str">
        <f>IF(小計!$L$61="","",小計!$L$61)</f>
        <v/>
      </c>
      <c r="BH314" s="7" t="e">
        <f>IF(小計!#REF!="","",小計!#REF!)</f>
        <v>#REF!</v>
      </c>
    </row>
    <row r="315" spans="1:60" ht="28.2" customHeight="1">
      <c r="A315" s="67"/>
      <c r="B315" s="68"/>
      <c r="C315" s="68" t="s">
        <v>730</v>
      </c>
      <c r="D315" s="69"/>
      <c r="E315" s="70"/>
      <c r="F315" s="69"/>
      <c r="G315" s="70"/>
      <c r="H315" s="71"/>
      <c r="I315" s="72"/>
      <c r="J315" s="73"/>
      <c r="K315" s="74" t="s">
        <v>35</v>
      </c>
      <c r="L315" s="75">
        <f>SUBTOTAL(9,L316:L318)</f>
        <v>0</v>
      </c>
      <c r="M315" s="76" t="s">
        <v>36</v>
      </c>
      <c r="N315" s="77"/>
      <c r="BA315" s="7">
        <f>小計!$F$62</f>
        <v>1</v>
      </c>
      <c r="BG315" s="7" t="str">
        <f>IF(小計!$L$62="","",小計!$L$62)</f>
        <v/>
      </c>
      <c r="BH315" s="7" t="e">
        <f>IF(小計!#REF!="","",小計!#REF!)</f>
        <v>#REF!</v>
      </c>
    </row>
    <row r="316" spans="1:60" ht="28.2" customHeight="1">
      <c r="A316" s="67"/>
      <c r="B316" s="68"/>
      <c r="C316" s="68"/>
      <c r="D316" s="69"/>
      <c r="E316" s="70" t="s">
        <v>350</v>
      </c>
      <c r="F316" s="69" t="s">
        <v>138</v>
      </c>
      <c r="G316" s="70"/>
      <c r="H316" s="71">
        <v>1</v>
      </c>
      <c r="I316" s="72" t="s">
        <v>26</v>
      </c>
      <c r="J316" s="73"/>
      <c r="K316" s="74"/>
      <c r="L316" s="75">
        <f>INT(H316*J316)</f>
        <v>0</v>
      </c>
      <c r="M316" s="76"/>
      <c r="N316" s="77"/>
      <c r="BB316" s="7">
        <v>1</v>
      </c>
      <c r="BC316" s="7">
        <v>1</v>
      </c>
      <c r="BD316" s="7">
        <v>1</v>
      </c>
    </row>
    <row r="317" spans="1:60" ht="28.2" customHeight="1">
      <c r="A317" s="67"/>
      <c r="B317" s="68"/>
      <c r="C317" s="68"/>
      <c r="D317" s="69"/>
      <c r="E317" s="70" t="s">
        <v>351</v>
      </c>
      <c r="F317" s="69" t="s">
        <v>150</v>
      </c>
      <c r="G317" s="70"/>
      <c r="H317" s="71">
        <v>1</v>
      </c>
      <c r="I317" s="72" t="s">
        <v>26</v>
      </c>
      <c r="J317" s="73"/>
      <c r="K317" s="74"/>
      <c r="L317" s="75">
        <f>INT(H317*J317)</f>
        <v>0</v>
      </c>
      <c r="M317" s="76"/>
      <c r="N317" s="77"/>
      <c r="BB317" s="7">
        <v>1</v>
      </c>
      <c r="BC317" s="7">
        <v>1</v>
      </c>
      <c r="BD317" s="7">
        <v>1</v>
      </c>
    </row>
    <row r="318" spans="1:60" ht="28.2" customHeight="1">
      <c r="A318" s="67"/>
      <c r="B318" s="68"/>
      <c r="C318" s="68"/>
      <c r="D318" s="69"/>
      <c r="E318" s="70"/>
      <c r="F318" s="69"/>
      <c r="G318" s="70"/>
      <c r="H318" s="71"/>
      <c r="I318" s="72"/>
      <c r="J318" s="73"/>
      <c r="K318" s="74"/>
      <c r="L318" s="75">
        <f>INT(H318*J318)</f>
        <v>0</v>
      </c>
      <c r="M318" s="76"/>
      <c r="N318" s="77"/>
    </row>
    <row r="319" spans="1:60" ht="28.2" customHeight="1">
      <c r="A319" s="67"/>
      <c r="B319" s="68"/>
      <c r="C319" s="68" t="s">
        <v>731</v>
      </c>
      <c r="D319" s="69"/>
      <c r="E319" s="70"/>
      <c r="F319" s="69"/>
      <c r="G319" s="70"/>
      <c r="H319" s="71"/>
      <c r="I319" s="72"/>
      <c r="J319" s="73"/>
      <c r="K319" s="74" t="s">
        <v>35</v>
      </c>
      <c r="L319" s="75">
        <f>SUBTOTAL(9,L320:L322)</f>
        <v>0</v>
      </c>
      <c r="M319" s="76" t="s">
        <v>36</v>
      </c>
      <c r="N319" s="77"/>
      <c r="BA319" s="7">
        <f>小計!$F$63</f>
        <v>1</v>
      </c>
      <c r="BG319" s="7" t="str">
        <f>IF(小計!$L$63="","",小計!$L$63)</f>
        <v/>
      </c>
      <c r="BH319" s="7" t="e">
        <f>IF(小計!#REF!="","",小計!#REF!)</f>
        <v>#REF!</v>
      </c>
    </row>
    <row r="320" spans="1:60" ht="28.2" customHeight="1">
      <c r="A320" s="67"/>
      <c r="B320" s="68"/>
      <c r="C320" s="68"/>
      <c r="D320" s="69"/>
      <c r="E320" s="70" t="s">
        <v>352</v>
      </c>
      <c r="F320" s="69" t="s">
        <v>32</v>
      </c>
      <c r="G320" s="70"/>
      <c r="H320" s="71">
        <v>1</v>
      </c>
      <c r="I320" s="72" t="s">
        <v>26</v>
      </c>
      <c r="J320" s="73"/>
      <c r="K320" s="74"/>
      <c r="L320" s="75">
        <f>INT(H320*J320)</f>
        <v>0</v>
      </c>
      <c r="M320" s="76"/>
      <c r="N320" s="77"/>
      <c r="BB320" s="7">
        <v>1</v>
      </c>
      <c r="BC320" s="7">
        <v>1</v>
      </c>
      <c r="BD320" s="7">
        <v>1</v>
      </c>
    </row>
    <row r="321" spans="1:60" ht="28.2" customHeight="1">
      <c r="A321" s="67"/>
      <c r="B321" s="68"/>
      <c r="C321" s="68"/>
      <c r="D321" s="69"/>
      <c r="E321" s="70" t="s">
        <v>353</v>
      </c>
      <c r="F321" s="69"/>
      <c r="G321" s="70"/>
      <c r="H321" s="71">
        <v>1</v>
      </c>
      <c r="I321" s="72" t="s">
        <v>26</v>
      </c>
      <c r="J321" s="73"/>
      <c r="K321" s="74"/>
      <c r="L321" s="75">
        <f>INT(H321*J321)</f>
        <v>0</v>
      </c>
      <c r="M321" s="76"/>
      <c r="N321" s="77"/>
      <c r="BB321" s="7">
        <v>1</v>
      </c>
      <c r="BC321" s="7">
        <v>1</v>
      </c>
      <c r="BD321" s="7">
        <v>1</v>
      </c>
    </row>
    <row r="322" spans="1:60" ht="28.2" customHeight="1" thickBot="1">
      <c r="A322" s="81"/>
      <c r="B322" s="82"/>
      <c r="C322" s="82"/>
      <c r="D322" s="83"/>
      <c r="E322" s="84"/>
      <c r="F322" s="83"/>
      <c r="G322" s="84"/>
      <c r="H322" s="85"/>
      <c r="I322" s="86"/>
      <c r="J322" s="87"/>
      <c r="K322" s="88"/>
      <c r="L322" s="89">
        <f>INT(H322*J322)</f>
        <v>0</v>
      </c>
      <c r="M322" s="90"/>
      <c r="N322" s="91"/>
    </row>
    <row r="323" spans="1:60" ht="28.2" customHeight="1">
      <c r="A323" s="92"/>
      <c r="B323" s="93"/>
      <c r="C323" s="93" t="s">
        <v>732</v>
      </c>
      <c r="D323" s="94"/>
      <c r="E323" s="95"/>
      <c r="F323" s="94"/>
      <c r="G323" s="95"/>
      <c r="H323" s="96"/>
      <c r="I323" s="97"/>
      <c r="J323" s="98"/>
      <c r="K323" s="99" t="s">
        <v>35</v>
      </c>
      <c r="L323" s="182" t="s">
        <v>790</v>
      </c>
      <c r="M323" s="101" t="s">
        <v>36</v>
      </c>
      <c r="N323" s="102"/>
      <c r="BA323" s="7">
        <f>小計!$F$64</f>
        <v>1</v>
      </c>
      <c r="BG323" s="7" t="str">
        <f>IF(小計!$L$64="","",小計!$L$64)</f>
        <v/>
      </c>
      <c r="BH323" s="7" t="e">
        <f>IF(小計!#REF!="","",小計!#REF!)</f>
        <v>#REF!</v>
      </c>
    </row>
    <row r="324" spans="1:60" ht="28.2" customHeight="1">
      <c r="A324" s="67"/>
      <c r="B324" s="68"/>
      <c r="C324" s="68"/>
      <c r="D324" s="69"/>
      <c r="E324" s="70" t="s">
        <v>355</v>
      </c>
      <c r="F324" s="69" t="s">
        <v>356</v>
      </c>
      <c r="G324" s="70"/>
      <c r="H324" s="71">
        <v>1</v>
      </c>
      <c r="I324" s="72" t="s">
        <v>26</v>
      </c>
      <c r="J324" s="73"/>
      <c r="K324" s="74"/>
      <c r="L324" s="181" t="s">
        <v>790</v>
      </c>
      <c r="M324" s="76"/>
      <c r="N324" s="77"/>
      <c r="BB324" s="7">
        <v>1</v>
      </c>
      <c r="BC324" s="7">
        <v>1</v>
      </c>
      <c r="BD324" s="7">
        <v>1</v>
      </c>
    </row>
    <row r="325" spans="1:60" ht="28.2" customHeight="1">
      <c r="A325" s="67"/>
      <c r="B325" s="68"/>
      <c r="C325" s="68"/>
      <c r="D325" s="69"/>
      <c r="E325" s="70" t="s">
        <v>357</v>
      </c>
      <c r="F325" s="69" t="s">
        <v>356</v>
      </c>
      <c r="G325" s="70"/>
      <c r="H325" s="71">
        <v>1</v>
      </c>
      <c r="I325" s="72" t="s">
        <v>26</v>
      </c>
      <c r="J325" s="73"/>
      <c r="K325" s="74"/>
      <c r="L325" s="181" t="s">
        <v>790</v>
      </c>
      <c r="M325" s="76"/>
      <c r="N325" s="77"/>
      <c r="BB325" s="7">
        <v>1</v>
      </c>
      <c r="BC325" s="7">
        <v>1</v>
      </c>
      <c r="BD325" s="7">
        <v>1</v>
      </c>
    </row>
    <row r="326" spans="1:60" ht="28.2" customHeight="1">
      <c r="A326" s="67"/>
      <c r="B326" s="68"/>
      <c r="C326" s="68"/>
      <c r="D326" s="69"/>
      <c r="E326" s="70"/>
      <c r="F326" s="69"/>
      <c r="G326" s="70"/>
      <c r="H326" s="71"/>
      <c r="I326" s="72"/>
      <c r="J326" s="73"/>
      <c r="K326" s="74"/>
      <c r="L326" s="75">
        <f>INT(H326*J326)</f>
        <v>0</v>
      </c>
      <c r="M326" s="76"/>
      <c r="N326" s="77"/>
    </row>
    <row r="327" spans="1:60" ht="28.2" customHeight="1">
      <c r="A327" s="67"/>
      <c r="B327" s="68" t="s">
        <v>733</v>
      </c>
      <c r="C327" s="68"/>
      <c r="D327" s="69"/>
      <c r="E327" s="70"/>
      <c r="F327" s="69"/>
      <c r="G327" s="70"/>
      <c r="H327" s="71"/>
      <c r="I327" s="72"/>
      <c r="J327" s="73"/>
      <c r="K327" s="74" t="s">
        <v>22</v>
      </c>
      <c r="L327" s="75">
        <f>SUBTOTAL(9,L328:L333)</f>
        <v>0</v>
      </c>
      <c r="M327" s="76" t="s">
        <v>23</v>
      </c>
      <c r="N327" s="77"/>
      <c r="BA327" s="7">
        <f>小計!$F$65</f>
        <v>1</v>
      </c>
      <c r="BG327" s="7" t="str">
        <f>IF(小計!$L$65="","",小計!$L$65)</f>
        <v/>
      </c>
      <c r="BH327" s="7" t="e">
        <f>IF(小計!#REF!="","",小計!#REF!)</f>
        <v>#REF!</v>
      </c>
    </row>
    <row r="328" spans="1:60" ht="28.2" customHeight="1">
      <c r="A328" s="67"/>
      <c r="B328" s="68"/>
      <c r="C328" s="68" t="s">
        <v>734</v>
      </c>
      <c r="D328" s="69"/>
      <c r="E328" s="70"/>
      <c r="F328" s="69"/>
      <c r="G328" s="70"/>
      <c r="H328" s="71"/>
      <c r="I328" s="72"/>
      <c r="J328" s="73"/>
      <c r="K328" s="74" t="s">
        <v>35</v>
      </c>
      <c r="L328" s="75">
        <f>SUBTOTAL(9,L329:L330)</f>
        <v>0</v>
      </c>
      <c r="M328" s="76" t="s">
        <v>36</v>
      </c>
      <c r="N328" s="77"/>
      <c r="BA328" s="7">
        <f>小計!$F$66</f>
        <v>1</v>
      </c>
      <c r="BG328" s="7" t="str">
        <f>IF(小計!$L$66="","",小計!$L$66)</f>
        <v/>
      </c>
      <c r="BH328" s="7" t="e">
        <f>IF(小計!#REF!="","",小計!#REF!)</f>
        <v>#REF!</v>
      </c>
    </row>
    <row r="329" spans="1:60" ht="28.2" customHeight="1">
      <c r="A329" s="67"/>
      <c r="B329" s="68"/>
      <c r="C329" s="68"/>
      <c r="D329" s="69"/>
      <c r="E329" s="70" t="s">
        <v>359</v>
      </c>
      <c r="F329" s="69" t="s">
        <v>73</v>
      </c>
      <c r="G329" s="70"/>
      <c r="H329" s="71">
        <v>1</v>
      </c>
      <c r="I329" s="72" t="s">
        <v>61</v>
      </c>
      <c r="J329" s="73"/>
      <c r="K329" s="74"/>
      <c r="L329" s="75">
        <f>INT(H329*J329)</f>
        <v>0</v>
      </c>
      <c r="M329" s="76"/>
      <c r="N329" s="77"/>
      <c r="BB329" s="7">
        <v>1</v>
      </c>
      <c r="BC329" s="7">
        <v>1</v>
      </c>
      <c r="BD329" s="7">
        <v>1</v>
      </c>
    </row>
    <row r="330" spans="1:60" ht="28.2" customHeight="1">
      <c r="A330" s="67"/>
      <c r="B330" s="68"/>
      <c r="C330" s="68"/>
      <c r="D330" s="69"/>
      <c r="E330" s="70"/>
      <c r="F330" s="69"/>
      <c r="G330" s="70"/>
      <c r="H330" s="71"/>
      <c r="I330" s="72"/>
      <c r="J330" s="73"/>
      <c r="K330" s="74"/>
      <c r="L330" s="75">
        <f>INT(H330*J330)</f>
        <v>0</v>
      </c>
      <c r="M330" s="76"/>
      <c r="N330" s="77"/>
    </row>
    <row r="331" spans="1:60" ht="28.2" customHeight="1">
      <c r="A331" s="67"/>
      <c r="B331" s="68"/>
      <c r="C331" s="68" t="s">
        <v>735</v>
      </c>
      <c r="D331" s="69"/>
      <c r="E331" s="70"/>
      <c r="F331" s="69"/>
      <c r="G331" s="70"/>
      <c r="H331" s="71"/>
      <c r="I331" s="72"/>
      <c r="J331" s="73"/>
      <c r="K331" s="74" t="s">
        <v>35</v>
      </c>
      <c r="L331" s="75">
        <f>SUBTOTAL(9,L332:L333)</f>
        <v>0</v>
      </c>
      <c r="M331" s="76" t="s">
        <v>36</v>
      </c>
      <c r="N331" s="77"/>
      <c r="BA331" s="7">
        <f>小計!$F$67</f>
        <v>1</v>
      </c>
      <c r="BG331" s="7" t="str">
        <f>IF(小計!$L$67="","",小計!$L$67)</f>
        <v/>
      </c>
      <c r="BH331" s="7" t="e">
        <f>IF(小計!#REF!="","",小計!#REF!)</f>
        <v>#REF!</v>
      </c>
    </row>
    <row r="332" spans="1:60" ht="28.2" customHeight="1">
      <c r="A332" s="67"/>
      <c r="B332" s="68"/>
      <c r="C332" s="68"/>
      <c r="D332" s="69"/>
      <c r="E332" s="70" t="s">
        <v>361</v>
      </c>
      <c r="F332" s="69" t="s">
        <v>362</v>
      </c>
      <c r="G332" s="70"/>
      <c r="H332" s="71">
        <v>5</v>
      </c>
      <c r="I332" s="72" t="s">
        <v>84</v>
      </c>
      <c r="J332" s="73"/>
      <c r="K332" s="74"/>
      <c r="L332" s="75">
        <f>INT(H332*J332)</f>
        <v>0</v>
      </c>
      <c r="M332" s="76"/>
      <c r="N332" s="77"/>
      <c r="BB332" s="7">
        <v>1</v>
      </c>
      <c r="BC332" s="7">
        <v>1</v>
      </c>
      <c r="BD332" s="7">
        <v>1</v>
      </c>
    </row>
    <row r="333" spans="1:60" ht="28.2" customHeight="1">
      <c r="A333" s="67"/>
      <c r="B333" s="68"/>
      <c r="C333" s="68"/>
      <c r="D333" s="69"/>
      <c r="E333" s="70"/>
      <c r="F333" s="69"/>
      <c r="G333" s="70"/>
      <c r="H333" s="71"/>
      <c r="I333" s="72"/>
      <c r="J333" s="73"/>
      <c r="K333" s="74"/>
      <c r="L333" s="75">
        <f>INT(H333*J333)</f>
        <v>0</v>
      </c>
      <c r="M333" s="76"/>
      <c r="N333" s="77"/>
    </row>
    <row r="334" spans="1:60" ht="28.2" customHeight="1">
      <c r="A334" s="67"/>
      <c r="B334" s="68" t="s">
        <v>736</v>
      </c>
      <c r="C334" s="68"/>
      <c r="D334" s="69"/>
      <c r="E334" s="70"/>
      <c r="F334" s="69"/>
      <c r="G334" s="70"/>
      <c r="H334" s="71"/>
      <c r="I334" s="72"/>
      <c r="J334" s="73"/>
      <c r="K334" s="74" t="s">
        <v>22</v>
      </c>
      <c r="L334" s="75">
        <f>SUBTOTAL(9,L335:L347)</f>
        <v>0</v>
      </c>
      <c r="M334" s="76" t="s">
        <v>23</v>
      </c>
      <c r="N334" s="77"/>
      <c r="BA334" s="7">
        <f>小計!$F$68</f>
        <v>1</v>
      </c>
      <c r="BG334" s="7" t="str">
        <f>IF(小計!$L$68="","",小計!$L$68)</f>
        <v/>
      </c>
      <c r="BH334" s="7" t="e">
        <f>IF(小計!#REF!="","",小計!#REF!)</f>
        <v>#REF!</v>
      </c>
    </row>
    <row r="335" spans="1:60" ht="28.2" customHeight="1">
      <c r="A335" s="67"/>
      <c r="B335" s="68"/>
      <c r="C335" s="68" t="s">
        <v>737</v>
      </c>
      <c r="D335" s="69"/>
      <c r="E335" s="70"/>
      <c r="F335" s="69"/>
      <c r="G335" s="70"/>
      <c r="H335" s="71"/>
      <c r="I335" s="72"/>
      <c r="J335" s="73"/>
      <c r="K335" s="74" t="s">
        <v>35</v>
      </c>
      <c r="L335" s="75">
        <f>SUBTOTAL(9,L336:L338)</f>
        <v>0</v>
      </c>
      <c r="M335" s="76" t="s">
        <v>36</v>
      </c>
      <c r="N335" s="77"/>
      <c r="BA335" s="7">
        <f>小計!$F$69</f>
        <v>1</v>
      </c>
      <c r="BG335" s="7" t="str">
        <f>IF(小計!$L$69="","",小計!$L$69)</f>
        <v/>
      </c>
      <c r="BH335" s="7" t="e">
        <f>IF(小計!#REF!="","",小計!#REF!)</f>
        <v>#REF!</v>
      </c>
    </row>
    <row r="336" spans="1:60" ht="28.2" customHeight="1">
      <c r="A336" s="67"/>
      <c r="B336" s="68"/>
      <c r="C336" s="68"/>
      <c r="D336" s="69"/>
      <c r="E336" s="70" t="s">
        <v>364</v>
      </c>
      <c r="F336" s="69" t="s">
        <v>365</v>
      </c>
      <c r="G336" s="70"/>
      <c r="H336" s="71">
        <v>1</v>
      </c>
      <c r="I336" s="72" t="s">
        <v>26</v>
      </c>
      <c r="J336" s="73"/>
      <c r="K336" s="74"/>
      <c r="L336" s="75">
        <f>INT(H336*J336)</f>
        <v>0</v>
      </c>
      <c r="M336" s="76"/>
      <c r="N336" s="77"/>
      <c r="BB336" s="7">
        <v>1</v>
      </c>
      <c r="BC336" s="7">
        <v>1</v>
      </c>
      <c r="BD336" s="7">
        <v>1</v>
      </c>
    </row>
    <row r="337" spans="1:60" ht="28.2" customHeight="1">
      <c r="A337" s="67"/>
      <c r="B337" s="68"/>
      <c r="C337" s="68"/>
      <c r="D337" s="69"/>
      <c r="E337" s="70" t="s">
        <v>366</v>
      </c>
      <c r="F337" s="69"/>
      <c r="G337" s="70"/>
      <c r="H337" s="71">
        <v>1</v>
      </c>
      <c r="I337" s="72" t="s">
        <v>26</v>
      </c>
      <c r="J337" s="73"/>
      <c r="K337" s="74"/>
      <c r="L337" s="75">
        <f>INT(H337*J337)</f>
        <v>0</v>
      </c>
      <c r="M337" s="76"/>
      <c r="N337" s="77"/>
      <c r="BB337" s="7">
        <v>1</v>
      </c>
      <c r="BC337" s="7">
        <v>1</v>
      </c>
      <c r="BD337" s="7">
        <v>1</v>
      </c>
    </row>
    <row r="338" spans="1:60" ht="28.2" customHeight="1">
      <c r="A338" s="67"/>
      <c r="B338" s="68"/>
      <c r="C338" s="68"/>
      <c r="D338" s="69"/>
      <c r="E338" s="70"/>
      <c r="F338" s="69"/>
      <c r="G338" s="70"/>
      <c r="H338" s="71"/>
      <c r="I338" s="72"/>
      <c r="J338" s="73"/>
      <c r="K338" s="74"/>
      <c r="L338" s="75">
        <f>INT(H338*J338)</f>
        <v>0</v>
      </c>
      <c r="M338" s="76"/>
      <c r="N338" s="77"/>
    </row>
    <row r="339" spans="1:60" ht="28.2" customHeight="1">
      <c r="A339" s="67"/>
      <c r="B339" s="68"/>
      <c r="C339" s="68" t="s">
        <v>738</v>
      </c>
      <c r="D339" s="69"/>
      <c r="E339" s="70"/>
      <c r="F339" s="69"/>
      <c r="G339" s="70"/>
      <c r="H339" s="71"/>
      <c r="I339" s="72"/>
      <c r="J339" s="73"/>
      <c r="K339" s="74" t="s">
        <v>35</v>
      </c>
      <c r="L339" s="75">
        <f>SUBTOTAL(9,L340:L341)</f>
        <v>0</v>
      </c>
      <c r="M339" s="76" t="s">
        <v>36</v>
      </c>
      <c r="N339" s="77"/>
      <c r="BA339" s="7">
        <f>小計!$F$70</f>
        <v>1</v>
      </c>
      <c r="BG339" s="7" t="str">
        <f>IF(小計!$L$70="","",小計!$L$70)</f>
        <v/>
      </c>
      <c r="BH339" s="7" t="e">
        <f>IF(小計!#REF!="","",小計!#REF!)</f>
        <v>#REF!</v>
      </c>
    </row>
    <row r="340" spans="1:60" ht="28.2" customHeight="1">
      <c r="A340" s="67"/>
      <c r="B340" s="68"/>
      <c r="C340" s="68"/>
      <c r="D340" s="69"/>
      <c r="E340" s="70" t="s">
        <v>368</v>
      </c>
      <c r="F340" s="69" t="s">
        <v>369</v>
      </c>
      <c r="G340" s="70"/>
      <c r="H340" s="71">
        <v>7</v>
      </c>
      <c r="I340" s="72" t="s">
        <v>191</v>
      </c>
      <c r="J340" s="73"/>
      <c r="K340" s="74"/>
      <c r="L340" s="75">
        <f>INT(H340*J340)</f>
        <v>0</v>
      </c>
      <c r="M340" s="76"/>
      <c r="N340" s="77"/>
      <c r="BB340" s="7">
        <v>1</v>
      </c>
      <c r="BC340" s="7">
        <v>1</v>
      </c>
      <c r="BD340" s="7">
        <v>1</v>
      </c>
    </row>
    <row r="341" spans="1:60" ht="28.2" customHeight="1">
      <c r="A341" s="67"/>
      <c r="B341" s="68"/>
      <c r="C341" s="68"/>
      <c r="D341" s="69"/>
      <c r="E341" s="70"/>
      <c r="F341" s="69"/>
      <c r="G341" s="70"/>
      <c r="H341" s="71"/>
      <c r="I341" s="72"/>
      <c r="J341" s="73"/>
      <c r="K341" s="74"/>
      <c r="L341" s="75">
        <f>INT(H341*J341)</f>
        <v>0</v>
      </c>
      <c r="M341" s="76"/>
      <c r="N341" s="77"/>
    </row>
    <row r="342" spans="1:60" ht="28.2" customHeight="1" thickBot="1">
      <c r="A342" s="81"/>
      <c r="B342" s="82"/>
      <c r="C342" s="82" t="s">
        <v>739</v>
      </c>
      <c r="D342" s="83"/>
      <c r="E342" s="84"/>
      <c r="F342" s="83"/>
      <c r="G342" s="84"/>
      <c r="H342" s="85"/>
      <c r="I342" s="86"/>
      <c r="J342" s="87"/>
      <c r="K342" s="88" t="s">
        <v>35</v>
      </c>
      <c r="L342" s="89">
        <f>SUBTOTAL(9,L343:L347)</f>
        <v>0</v>
      </c>
      <c r="M342" s="90" t="s">
        <v>36</v>
      </c>
      <c r="N342" s="91"/>
      <c r="BA342" s="7">
        <f>小計!$F$71</f>
        <v>1</v>
      </c>
      <c r="BG342" s="7" t="str">
        <f>IF(小計!$L$71="","",小計!$L$71)</f>
        <v/>
      </c>
      <c r="BH342" s="7" t="e">
        <f>IF(小計!#REF!="","",小計!#REF!)</f>
        <v>#REF!</v>
      </c>
    </row>
    <row r="343" spans="1:60" ht="28.2" customHeight="1">
      <c r="A343" s="92"/>
      <c r="B343" s="93"/>
      <c r="C343" s="93"/>
      <c r="D343" s="94"/>
      <c r="E343" s="95" t="s">
        <v>371</v>
      </c>
      <c r="F343" s="94" t="s">
        <v>372</v>
      </c>
      <c r="G343" s="95"/>
      <c r="H343" s="96">
        <v>5</v>
      </c>
      <c r="I343" s="97" t="s">
        <v>373</v>
      </c>
      <c r="J343" s="98"/>
      <c r="K343" s="99"/>
      <c r="L343" s="100">
        <f>INT(H343*J343)</f>
        <v>0</v>
      </c>
      <c r="M343" s="101"/>
      <c r="N343" s="102"/>
      <c r="BB343" s="7">
        <v>1</v>
      </c>
      <c r="BC343" s="7">
        <v>1</v>
      </c>
      <c r="BD343" s="7">
        <v>1</v>
      </c>
    </row>
    <row r="344" spans="1:60" ht="28.2" customHeight="1">
      <c r="A344" s="67"/>
      <c r="B344" s="68"/>
      <c r="C344" s="68"/>
      <c r="D344" s="69"/>
      <c r="E344" s="70" t="s">
        <v>374</v>
      </c>
      <c r="F344" s="69" t="s">
        <v>375</v>
      </c>
      <c r="G344" s="70"/>
      <c r="H344" s="71">
        <v>1</v>
      </c>
      <c r="I344" s="72" t="s">
        <v>373</v>
      </c>
      <c r="J344" s="73"/>
      <c r="K344" s="74"/>
      <c r="L344" s="75">
        <f>INT(H344*J344)</f>
        <v>0</v>
      </c>
      <c r="M344" s="76"/>
      <c r="N344" s="77"/>
      <c r="BB344" s="7">
        <v>1</v>
      </c>
      <c r="BC344" s="7">
        <v>1</v>
      </c>
      <c r="BD344" s="7">
        <v>1</v>
      </c>
    </row>
    <row r="345" spans="1:60" ht="28.2" customHeight="1">
      <c r="A345" s="67"/>
      <c r="B345" s="68"/>
      <c r="C345" s="68"/>
      <c r="D345" s="69"/>
      <c r="E345" s="70" t="s">
        <v>374</v>
      </c>
      <c r="F345" s="69" t="s">
        <v>376</v>
      </c>
      <c r="G345" s="70"/>
      <c r="H345" s="71">
        <v>1</v>
      </c>
      <c r="I345" s="72" t="s">
        <v>373</v>
      </c>
      <c r="J345" s="73"/>
      <c r="K345" s="74"/>
      <c r="L345" s="75">
        <f>INT(H345*J345)</f>
        <v>0</v>
      </c>
      <c r="M345" s="76"/>
      <c r="N345" s="77"/>
      <c r="BB345" s="7">
        <v>1</v>
      </c>
      <c r="BC345" s="7">
        <v>1</v>
      </c>
      <c r="BD345" s="7">
        <v>1</v>
      </c>
    </row>
    <row r="346" spans="1:60" ht="28.2" customHeight="1">
      <c r="A346" s="67"/>
      <c r="B346" s="68"/>
      <c r="C346" s="68"/>
      <c r="D346" s="69"/>
      <c r="E346" s="70" t="s">
        <v>63</v>
      </c>
      <c r="F346" s="69"/>
      <c r="G346" s="70"/>
      <c r="H346" s="71">
        <v>1</v>
      </c>
      <c r="I346" s="72" t="s">
        <v>26</v>
      </c>
      <c r="J346" s="73"/>
      <c r="K346" s="74"/>
      <c r="L346" s="75">
        <f>INT(H346*J346)</f>
        <v>0</v>
      </c>
      <c r="M346" s="76"/>
      <c r="N346" s="77"/>
      <c r="BB346" s="7">
        <v>1</v>
      </c>
      <c r="BC346" s="7">
        <v>1</v>
      </c>
      <c r="BD346" s="7">
        <v>1</v>
      </c>
    </row>
    <row r="347" spans="1:60" ht="28.2" customHeight="1">
      <c r="A347" s="67"/>
      <c r="B347" s="68"/>
      <c r="C347" s="68"/>
      <c r="D347" s="69"/>
      <c r="E347" s="70"/>
      <c r="F347" s="69"/>
      <c r="G347" s="70"/>
      <c r="H347" s="71"/>
      <c r="I347" s="72"/>
      <c r="J347" s="73"/>
      <c r="K347" s="74"/>
      <c r="L347" s="75">
        <f>INT(H347*J347)</f>
        <v>0</v>
      </c>
      <c r="M347" s="76"/>
      <c r="N347" s="77"/>
    </row>
    <row r="348" spans="1:60" ht="28.2" customHeight="1">
      <c r="A348" s="67"/>
      <c r="B348" s="68" t="s">
        <v>740</v>
      </c>
      <c r="C348" s="68"/>
      <c r="D348" s="69"/>
      <c r="E348" s="70"/>
      <c r="F348" s="69"/>
      <c r="G348" s="70"/>
      <c r="H348" s="71"/>
      <c r="I348" s="72"/>
      <c r="J348" s="73"/>
      <c r="K348" s="74" t="s">
        <v>22</v>
      </c>
      <c r="L348" s="75">
        <f>SUBTOTAL(9,L349:L351)</f>
        <v>0</v>
      </c>
      <c r="M348" s="76" t="s">
        <v>23</v>
      </c>
      <c r="N348" s="77"/>
      <c r="BA348" s="7">
        <f>小計!$F$72</f>
        <v>1</v>
      </c>
      <c r="BG348" s="7" t="str">
        <f>IF(小計!$L$72="","",小計!$L$72)</f>
        <v/>
      </c>
      <c r="BH348" s="7" t="e">
        <f>IF(小計!#REF!="","",小計!#REF!)</f>
        <v>#REF!</v>
      </c>
    </row>
    <row r="349" spans="1:60" ht="28.2" customHeight="1">
      <c r="A349" s="67"/>
      <c r="B349" s="68"/>
      <c r="C349" s="68"/>
      <c r="D349" s="69"/>
      <c r="E349" s="103" t="s">
        <v>211</v>
      </c>
      <c r="F349" s="69" t="s">
        <v>212</v>
      </c>
      <c r="G349" s="70"/>
      <c r="H349" s="104">
        <v>6</v>
      </c>
      <c r="I349" s="72" t="s">
        <v>213</v>
      </c>
      <c r="J349" s="105"/>
      <c r="K349" s="74"/>
      <c r="L349" s="75">
        <f>INT(H349*J349)</f>
        <v>0</v>
      </c>
      <c r="M349" s="76"/>
      <c r="N349" s="77"/>
      <c r="BB349" s="7">
        <v>1</v>
      </c>
      <c r="BC349" s="7">
        <v>1</v>
      </c>
    </row>
    <row r="350" spans="1:60" ht="28.2" customHeight="1">
      <c r="A350" s="67"/>
      <c r="B350" s="68"/>
      <c r="C350" s="68"/>
      <c r="D350" s="69"/>
      <c r="E350" s="103" t="s">
        <v>377</v>
      </c>
      <c r="F350" s="69"/>
      <c r="G350" s="70"/>
      <c r="H350" s="104">
        <v>1</v>
      </c>
      <c r="I350" s="72" t="s">
        <v>26</v>
      </c>
      <c r="J350" s="105"/>
      <c r="K350" s="74"/>
      <c r="L350" s="75">
        <f>INT(H350*J350)</f>
        <v>0</v>
      </c>
      <c r="M350" s="76"/>
      <c r="N350" s="77"/>
      <c r="BB350" s="7">
        <v>1</v>
      </c>
      <c r="BC350" s="7">
        <v>1</v>
      </c>
    </row>
    <row r="351" spans="1:60" ht="28.2" customHeight="1">
      <c r="A351" s="67"/>
      <c r="B351" s="68"/>
      <c r="C351" s="68"/>
      <c r="D351" s="69"/>
      <c r="E351" s="103"/>
      <c r="F351" s="69"/>
      <c r="G351" s="70"/>
      <c r="H351" s="104"/>
      <c r="I351" s="72"/>
      <c r="J351" s="105"/>
      <c r="K351" s="74"/>
      <c r="L351" s="75">
        <f>INT(H351*J351)</f>
        <v>0</v>
      </c>
      <c r="M351" s="76"/>
      <c r="N351" s="77"/>
    </row>
    <row r="352" spans="1:60" ht="28.2" customHeight="1">
      <c r="A352" s="67"/>
      <c r="B352" s="68" t="s">
        <v>741</v>
      </c>
      <c r="C352" s="68"/>
      <c r="D352" s="69"/>
      <c r="E352" s="70"/>
      <c r="F352" s="69"/>
      <c r="G352" s="70"/>
      <c r="H352" s="71"/>
      <c r="I352" s="72"/>
      <c r="J352" s="73"/>
      <c r="K352" s="74" t="s">
        <v>22</v>
      </c>
      <c r="L352" s="75">
        <f>SUBTOTAL(9,L353:L360)</f>
        <v>0</v>
      </c>
      <c r="M352" s="76" t="s">
        <v>23</v>
      </c>
      <c r="N352" s="77"/>
      <c r="BA352" s="7">
        <f>小計!$F$73</f>
        <v>1</v>
      </c>
      <c r="BG352" s="7" t="str">
        <f>IF(小計!$L$73="","",小計!$L$73)</f>
        <v/>
      </c>
      <c r="BH352" s="7" t="e">
        <f>IF(小計!#REF!="","",小計!#REF!)</f>
        <v>#REF!</v>
      </c>
    </row>
    <row r="353" spans="1:60" ht="28.2" customHeight="1">
      <c r="A353" s="67"/>
      <c r="B353" s="68"/>
      <c r="C353" s="68"/>
      <c r="D353" s="69"/>
      <c r="E353" s="103" t="s">
        <v>378</v>
      </c>
      <c r="F353" s="69" t="s">
        <v>379</v>
      </c>
      <c r="G353" s="70"/>
      <c r="H353" s="104">
        <v>1</v>
      </c>
      <c r="I353" s="72" t="s">
        <v>61</v>
      </c>
      <c r="J353" s="105"/>
      <c r="K353" s="74"/>
      <c r="L353" s="75">
        <f t="shared" ref="L353:L360" si="15">INT(H353*J353)</f>
        <v>0</v>
      </c>
      <c r="M353" s="76"/>
      <c r="N353" s="77"/>
      <c r="BB353" s="7">
        <v>1</v>
      </c>
      <c r="BC353" s="7">
        <v>1</v>
      </c>
    </row>
    <row r="354" spans="1:60" ht="28.2" customHeight="1">
      <c r="A354" s="67"/>
      <c r="B354" s="68"/>
      <c r="C354" s="68"/>
      <c r="D354" s="69"/>
      <c r="E354" s="103" t="s">
        <v>226</v>
      </c>
      <c r="F354" s="69" t="s">
        <v>261</v>
      </c>
      <c r="G354" s="70"/>
      <c r="H354" s="104">
        <v>1</v>
      </c>
      <c r="I354" s="72" t="s">
        <v>61</v>
      </c>
      <c r="J354" s="105"/>
      <c r="K354" s="74"/>
      <c r="L354" s="75">
        <f t="shared" si="15"/>
        <v>0</v>
      </c>
      <c r="M354" s="76"/>
      <c r="N354" s="77"/>
      <c r="BB354" s="7">
        <v>1</v>
      </c>
      <c r="BC354" s="7">
        <v>1</v>
      </c>
    </row>
    <row r="355" spans="1:60" ht="28.2" customHeight="1">
      <c r="A355" s="67"/>
      <c r="B355" s="68"/>
      <c r="C355" s="68"/>
      <c r="D355" s="69"/>
      <c r="E355" s="103" t="s">
        <v>231</v>
      </c>
      <c r="F355" s="69" t="s">
        <v>232</v>
      </c>
      <c r="G355" s="70"/>
      <c r="H355" s="104">
        <v>1</v>
      </c>
      <c r="I355" s="72" t="s">
        <v>61</v>
      </c>
      <c r="J355" s="105"/>
      <c r="K355" s="74"/>
      <c r="L355" s="75">
        <f t="shared" si="15"/>
        <v>0</v>
      </c>
      <c r="M355" s="76"/>
      <c r="N355" s="77"/>
      <c r="BB355" s="7">
        <v>1</v>
      </c>
      <c r="BC355" s="7">
        <v>1</v>
      </c>
    </row>
    <row r="356" spans="1:60" ht="28.2" customHeight="1">
      <c r="A356" s="67"/>
      <c r="B356" s="68"/>
      <c r="C356" s="68"/>
      <c r="D356" s="69"/>
      <c r="E356" s="103" t="s">
        <v>221</v>
      </c>
      <c r="F356" s="69" t="s">
        <v>233</v>
      </c>
      <c r="G356" s="70"/>
      <c r="H356" s="104">
        <v>1</v>
      </c>
      <c r="I356" s="72" t="s">
        <v>191</v>
      </c>
      <c r="J356" s="105"/>
      <c r="K356" s="74"/>
      <c r="L356" s="75">
        <f t="shared" si="15"/>
        <v>0</v>
      </c>
      <c r="M356" s="76"/>
      <c r="N356" s="77"/>
      <c r="BB356" s="7">
        <v>1</v>
      </c>
      <c r="BC356" s="7">
        <v>1</v>
      </c>
    </row>
    <row r="357" spans="1:60" ht="28.2" customHeight="1">
      <c r="A357" s="67"/>
      <c r="B357" s="68"/>
      <c r="C357" s="68"/>
      <c r="D357" s="69"/>
      <c r="E357" s="103" t="s">
        <v>262</v>
      </c>
      <c r="F357" s="69" t="s">
        <v>263</v>
      </c>
      <c r="G357" s="70"/>
      <c r="H357" s="104">
        <v>1</v>
      </c>
      <c r="I357" s="72" t="s">
        <v>26</v>
      </c>
      <c r="J357" s="105"/>
      <c r="K357" s="74"/>
      <c r="L357" s="75">
        <f t="shared" si="15"/>
        <v>0</v>
      </c>
      <c r="M357" s="76"/>
      <c r="N357" s="77"/>
      <c r="BB357" s="7">
        <v>1</v>
      </c>
      <c r="BC357" s="7">
        <v>1</v>
      </c>
    </row>
    <row r="358" spans="1:60" ht="28.2" customHeight="1">
      <c r="A358" s="67"/>
      <c r="B358" s="68"/>
      <c r="C358" s="68"/>
      <c r="D358" s="69"/>
      <c r="E358" s="103" t="s">
        <v>265</v>
      </c>
      <c r="F358" s="69" t="s">
        <v>266</v>
      </c>
      <c r="G358" s="70"/>
      <c r="H358" s="104">
        <v>1</v>
      </c>
      <c r="I358" s="72" t="s">
        <v>26</v>
      </c>
      <c r="J358" s="105"/>
      <c r="K358" s="74"/>
      <c r="L358" s="75">
        <f t="shared" si="15"/>
        <v>0</v>
      </c>
      <c r="M358" s="76"/>
      <c r="N358" s="77"/>
      <c r="BB358" s="7">
        <v>1</v>
      </c>
      <c r="BC358" s="7">
        <v>1</v>
      </c>
    </row>
    <row r="359" spans="1:60" ht="28.2" customHeight="1">
      <c r="A359" s="67"/>
      <c r="B359" s="68"/>
      <c r="C359" s="68"/>
      <c r="D359" s="69"/>
      <c r="E359" s="103" t="s">
        <v>268</v>
      </c>
      <c r="F359" s="69" t="s">
        <v>269</v>
      </c>
      <c r="G359" s="70"/>
      <c r="H359" s="104">
        <v>1</v>
      </c>
      <c r="I359" s="72" t="s">
        <v>26</v>
      </c>
      <c r="J359" s="105"/>
      <c r="K359" s="74"/>
      <c r="L359" s="75">
        <f t="shared" si="15"/>
        <v>0</v>
      </c>
      <c r="M359" s="76"/>
      <c r="N359" s="77"/>
      <c r="BB359" s="7">
        <v>1</v>
      </c>
      <c r="BC359" s="7">
        <v>1</v>
      </c>
    </row>
    <row r="360" spans="1:60" ht="28.2" customHeight="1">
      <c r="A360" s="67"/>
      <c r="B360" s="68"/>
      <c r="C360" s="68"/>
      <c r="D360" s="69"/>
      <c r="E360" s="70"/>
      <c r="F360" s="69"/>
      <c r="G360" s="70"/>
      <c r="H360" s="71"/>
      <c r="I360" s="72"/>
      <c r="J360" s="73"/>
      <c r="K360" s="74"/>
      <c r="L360" s="75">
        <f t="shared" si="15"/>
        <v>0</v>
      </c>
      <c r="M360" s="76"/>
      <c r="N360" s="77"/>
    </row>
    <row r="361" spans="1:60" ht="28.2" customHeight="1">
      <c r="A361" s="67"/>
      <c r="B361" s="68" t="s">
        <v>742</v>
      </c>
      <c r="C361" s="68"/>
      <c r="D361" s="69"/>
      <c r="E361" s="70"/>
      <c r="F361" s="69"/>
      <c r="G361" s="70"/>
      <c r="H361" s="71"/>
      <c r="I361" s="72"/>
      <c r="J361" s="73"/>
      <c r="K361" s="74" t="s">
        <v>22</v>
      </c>
      <c r="L361" s="75">
        <f>SUBTOTAL(9,L362:L374)</f>
        <v>0</v>
      </c>
      <c r="M361" s="76" t="s">
        <v>23</v>
      </c>
      <c r="N361" s="77"/>
      <c r="BA361" s="7">
        <f>小計!$F$74</f>
        <v>1</v>
      </c>
      <c r="BG361" s="7" t="str">
        <f>IF(小計!$L$74="","",小計!$L$74)</f>
        <v/>
      </c>
      <c r="BH361" s="7" t="e">
        <f>IF(小計!#REF!="","",小計!#REF!)</f>
        <v>#REF!</v>
      </c>
    </row>
    <row r="362" spans="1:60" ht="28.2" customHeight="1" thickBot="1">
      <c r="A362" s="81"/>
      <c r="B362" s="82"/>
      <c r="C362" s="82"/>
      <c r="D362" s="83"/>
      <c r="E362" s="131" t="s">
        <v>380</v>
      </c>
      <c r="F362" s="132" t="s">
        <v>381</v>
      </c>
      <c r="G362" s="84"/>
      <c r="H362" s="133">
        <v>16</v>
      </c>
      <c r="I362" s="86" t="s">
        <v>272</v>
      </c>
      <c r="J362" s="134"/>
      <c r="K362" s="88"/>
      <c r="L362" s="89">
        <f t="shared" ref="L362:L374" si="16">INT(H362*J362)</f>
        <v>0</v>
      </c>
      <c r="M362" s="90"/>
      <c r="N362" s="91"/>
      <c r="BB362" s="7">
        <v>1</v>
      </c>
      <c r="BC362" s="7">
        <v>1</v>
      </c>
    </row>
    <row r="363" spans="1:60" ht="28.2" customHeight="1">
      <c r="A363" s="92"/>
      <c r="B363" s="93"/>
      <c r="C363" s="93"/>
      <c r="D363" s="94"/>
      <c r="E363" s="135" t="s">
        <v>382</v>
      </c>
      <c r="F363" s="136" t="s">
        <v>383</v>
      </c>
      <c r="G363" s="95"/>
      <c r="H363" s="137">
        <v>8</v>
      </c>
      <c r="I363" s="97" t="s">
        <v>272</v>
      </c>
      <c r="J363" s="138"/>
      <c r="K363" s="99"/>
      <c r="L363" s="100">
        <f t="shared" si="16"/>
        <v>0</v>
      </c>
      <c r="M363" s="101"/>
      <c r="N363" s="102"/>
      <c r="BB363" s="7">
        <v>1</v>
      </c>
      <c r="BC363" s="7">
        <v>1</v>
      </c>
    </row>
    <row r="364" spans="1:60" ht="28.2" customHeight="1">
      <c r="A364" s="67"/>
      <c r="B364" s="68"/>
      <c r="C364" s="68"/>
      <c r="D364" s="69"/>
      <c r="E364" s="127" t="s">
        <v>384</v>
      </c>
      <c r="F364" s="128" t="s">
        <v>385</v>
      </c>
      <c r="G364" s="70"/>
      <c r="H364" s="129">
        <v>1</v>
      </c>
      <c r="I364" s="72" t="s">
        <v>272</v>
      </c>
      <c r="J364" s="130"/>
      <c r="K364" s="74"/>
      <c r="L364" s="75">
        <f t="shared" si="16"/>
        <v>0</v>
      </c>
      <c r="M364" s="76"/>
      <c r="N364" s="77"/>
      <c r="BB364" s="7">
        <v>1</v>
      </c>
      <c r="BC364" s="7">
        <v>1</v>
      </c>
    </row>
    <row r="365" spans="1:60" ht="28.2" customHeight="1">
      <c r="A365" s="67"/>
      <c r="B365" s="68"/>
      <c r="C365" s="68"/>
      <c r="D365" s="69"/>
      <c r="E365" s="127" t="s">
        <v>386</v>
      </c>
      <c r="F365" s="128" t="s">
        <v>387</v>
      </c>
      <c r="G365" s="70"/>
      <c r="H365" s="129">
        <v>2</v>
      </c>
      <c r="I365" s="72" t="s">
        <v>272</v>
      </c>
      <c r="J365" s="130"/>
      <c r="K365" s="74"/>
      <c r="L365" s="75">
        <f t="shared" si="16"/>
        <v>0</v>
      </c>
      <c r="M365" s="76"/>
      <c r="N365" s="77"/>
      <c r="BB365" s="7">
        <v>1</v>
      </c>
      <c r="BC365" s="7">
        <v>1</v>
      </c>
    </row>
    <row r="366" spans="1:60" ht="28.2" customHeight="1">
      <c r="A366" s="67"/>
      <c r="B366" s="68"/>
      <c r="C366" s="68"/>
      <c r="D366" s="69"/>
      <c r="E366" s="127" t="s">
        <v>192</v>
      </c>
      <c r="F366" s="128" t="s">
        <v>388</v>
      </c>
      <c r="G366" s="70"/>
      <c r="H366" s="129">
        <v>2</v>
      </c>
      <c r="I366" s="72" t="s">
        <v>272</v>
      </c>
      <c r="J366" s="130"/>
      <c r="K366" s="74"/>
      <c r="L366" s="75">
        <f t="shared" si="16"/>
        <v>0</v>
      </c>
      <c r="M366" s="76"/>
      <c r="N366" s="77"/>
      <c r="BB366" s="7">
        <v>1</v>
      </c>
      <c r="BC366" s="7">
        <v>1</v>
      </c>
    </row>
    <row r="367" spans="1:60" ht="28.2" customHeight="1">
      <c r="A367" s="67"/>
      <c r="B367" s="68"/>
      <c r="C367" s="68"/>
      <c r="D367" s="69"/>
      <c r="E367" s="127" t="s">
        <v>332</v>
      </c>
      <c r="F367" s="128" t="s">
        <v>333</v>
      </c>
      <c r="G367" s="70"/>
      <c r="H367" s="129">
        <v>6</v>
      </c>
      <c r="I367" s="72" t="s">
        <v>61</v>
      </c>
      <c r="J367" s="130"/>
      <c r="K367" s="74"/>
      <c r="L367" s="75">
        <f t="shared" si="16"/>
        <v>0</v>
      </c>
      <c r="M367" s="76"/>
      <c r="N367" s="77"/>
      <c r="BB367" s="7">
        <v>1</v>
      </c>
      <c r="BC367" s="7">
        <v>1</v>
      </c>
    </row>
    <row r="368" spans="1:60" ht="28.2" customHeight="1">
      <c r="A368" s="67"/>
      <c r="B368" s="68"/>
      <c r="C368" s="68"/>
      <c r="D368" s="69"/>
      <c r="E368" s="70" t="s">
        <v>192</v>
      </c>
      <c r="F368" s="128" t="s">
        <v>334</v>
      </c>
      <c r="G368" s="70"/>
      <c r="H368" s="129">
        <v>2</v>
      </c>
      <c r="I368" s="72" t="s">
        <v>272</v>
      </c>
      <c r="J368" s="130"/>
      <c r="K368" s="74"/>
      <c r="L368" s="75">
        <f t="shared" si="16"/>
        <v>0</v>
      </c>
      <c r="M368" s="76"/>
      <c r="N368" s="77"/>
      <c r="BB368" s="7">
        <v>1</v>
      </c>
      <c r="BC368" s="7">
        <v>1</v>
      </c>
    </row>
    <row r="369" spans="1:60" ht="28.2" customHeight="1">
      <c r="A369" s="67"/>
      <c r="B369" s="68"/>
      <c r="C369" s="68"/>
      <c r="D369" s="69"/>
      <c r="E369" s="70" t="s">
        <v>192</v>
      </c>
      <c r="F369" s="128" t="s">
        <v>335</v>
      </c>
      <c r="G369" s="70"/>
      <c r="H369" s="129">
        <v>1</v>
      </c>
      <c r="I369" s="72" t="s">
        <v>272</v>
      </c>
      <c r="J369" s="130"/>
      <c r="K369" s="74"/>
      <c r="L369" s="75">
        <f t="shared" si="16"/>
        <v>0</v>
      </c>
      <c r="M369" s="76"/>
      <c r="N369" s="77"/>
      <c r="BB369" s="7">
        <v>1</v>
      </c>
      <c r="BC369" s="7">
        <v>1</v>
      </c>
    </row>
    <row r="370" spans="1:60" ht="28.2" customHeight="1">
      <c r="A370" s="67"/>
      <c r="B370" s="68"/>
      <c r="C370" s="68"/>
      <c r="D370" s="69"/>
      <c r="E370" s="70" t="s">
        <v>192</v>
      </c>
      <c r="F370" s="128" t="s">
        <v>389</v>
      </c>
      <c r="G370" s="70"/>
      <c r="H370" s="129">
        <v>8</v>
      </c>
      <c r="I370" s="72" t="s">
        <v>272</v>
      </c>
      <c r="J370" s="130"/>
      <c r="K370" s="74"/>
      <c r="L370" s="75">
        <f t="shared" si="16"/>
        <v>0</v>
      </c>
      <c r="M370" s="76"/>
      <c r="N370" s="77"/>
      <c r="BB370" s="7">
        <v>1</v>
      </c>
      <c r="BC370" s="7">
        <v>1</v>
      </c>
    </row>
    <row r="371" spans="1:60" ht="28.2" customHeight="1">
      <c r="A371" s="67"/>
      <c r="B371" s="68"/>
      <c r="C371" s="68"/>
      <c r="D371" s="69"/>
      <c r="E371" s="70" t="s">
        <v>192</v>
      </c>
      <c r="F371" s="128" t="s">
        <v>336</v>
      </c>
      <c r="G371" s="70"/>
      <c r="H371" s="129">
        <v>2</v>
      </c>
      <c r="I371" s="72" t="s">
        <v>272</v>
      </c>
      <c r="J371" s="130"/>
      <c r="K371" s="74"/>
      <c r="L371" s="75">
        <f t="shared" si="16"/>
        <v>0</v>
      </c>
      <c r="M371" s="76"/>
      <c r="N371" s="77"/>
      <c r="BB371" s="7">
        <v>1</v>
      </c>
      <c r="BC371" s="7">
        <v>1</v>
      </c>
    </row>
    <row r="372" spans="1:60" ht="28.2" customHeight="1">
      <c r="A372" s="67"/>
      <c r="B372" s="68"/>
      <c r="C372" s="68"/>
      <c r="D372" s="69"/>
      <c r="E372" s="70" t="s">
        <v>192</v>
      </c>
      <c r="F372" s="128" t="s">
        <v>337</v>
      </c>
      <c r="G372" s="70"/>
      <c r="H372" s="129">
        <v>2</v>
      </c>
      <c r="I372" s="72" t="s">
        <v>272</v>
      </c>
      <c r="J372" s="130"/>
      <c r="K372" s="74"/>
      <c r="L372" s="75">
        <f t="shared" si="16"/>
        <v>0</v>
      </c>
      <c r="M372" s="76"/>
      <c r="N372" s="77"/>
      <c r="BB372" s="7">
        <v>1</v>
      </c>
      <c r="BC372" s="7">
        <v>1</v>
      </c>
    </row>
    <row r="373" spans="1:60" ht="28.2" customHeight="1">
      <c r="A373" s="67"/>
      <c r="B373" s="68"/>
      <c r="C373" s="68"/>
      <c r="D373" s="69"/>
      <c r="E373" s="70" t="s">
        <v>339</v>
      </c>
      <c r="F373" s="69"/>
      <c r="G373" s="70"/>
      <c r="H373" s="71">
        <v>1</v>
      </c>
      <c r="I373" s="72" t="s">
        <v>61</v>
      </c>
      <c r="J373" s="139"/>
      <c r="K373" s="74"/>
      <c r="L373" s="75">
        <f t="shared" si="16"/>
        <v>0</v>
      </c>
      <c r="M373" s="76"/>
      <c r="N373" s="77"/>
      <c r="BB373" s="7">
        <v>1</v>
      </c>
      <c r="BC373" s="7">
        <v>1</v>
      </c>
    </row>
    <row r="374" spans="1:60" ht="28.2" customHeight="1">
      <c r="A374" s="67"/>
      <c r="B374" s="68"/>
      <c r="C374" s="68"/>
      <c r="D374" s="69"/>
      <c r="E374" s="70"/>
      <c r="F374" s="69"/>
      <c r="G374" s="70"/>
      <c r="H374" s="71"/>
      <c r="I374" s="72"/>
      <c r="J374" s="73"/>
      <c r="K374" s="74"/>
      <c r="L374" s="75">
        <f t="shared" si="16"/>
        <v>0</v>
      </c>
      <c r="M374" s="76"/>
      <c r="N374" s="77"/>
    </row>
    <row r="375" spans="1:60" ht="28.2" customHeight="1">
      <c r="A375" s="67"/>
      <c r="B375" s="68" t="s">
        <v>743</v>
      </c>
      <c r="C375" s="68"/>
      <c r="D375" s="69"/>
      <c r="E375" s="70"/>
      <c r="F375" s="69"/>
      <c r="G375" s="70"/>
      <c r="H375" s="71"/>
      <c r="I375" s="72"/>
      <c r="J375" s="73"/>
      <c r="K375" s="74" t="s">
        <v>22</v>
      </c>
      <c r="L375" s="75">
        <f>SUBTOTAL(9,L376:L378)</f>
        <v>0</v>
      </c>
      <c r="M375" s="76" t="s">
        <v>23</v>
      </c>
      <c r="N375" s="77"/>
      <c r="BA375" s="7">
        <f>小計!$F$75</f>
        <v>1</v>
      </c>
      <c r="BG375" s="7" t="str">
        <f>IF(小計!$L$75="","",小計!$L$75)</f>
        <v/>
      </c>
      <c r="BH375" s="7" t="e">
        <f>IF(小計!#REF!="","",小計!#REF!)</f>
        <v>#REF!</v>
      </c>
    </row>
    <row r="376" spans="1:60" ht="28.2" customHeight="1">
      <c r="A376" s="67"/>
      <c r="B376" s="68"/>
      <c r="C376" s="68"/>
      <c r="D376" s="69"/>
      <c r="E376" s="103" t="s">
        <v>340</v>
      </c>
      <c r="F376" s="69" t="s">
        <v>390</v>
      </c>
      <c r="G376" s="70"/>
      <c r="H376" s="104">
        <v>1</v>
      </c>
      <c r="I376" s="72" t="s">
        <v>26</v>
      </c>
      <c r="J376" s="105"/>
      <c r="K376" s="74"/>
      <c r="L376" s="75">
        <f>INT(H376*J376)</f>
        <v>0</v>
      </c>
      <c r="M376" s="76"/>
      <c r="N376" s="77"/>
      <c r="BB376" s="7">
        <v>1</v>
      </c>
      <c r="BC376" s="7">
        <v>1</v>
      </c>
    </row>
    <row r="377" spans="1:60" ht="28.2" customHeight="1">
      <c r="A377" s="67"/>
      <c r="B377" s="68"/>
      <c r="C377" s="68"/>
      <c r="D377" s="69"/>
      <c r="E377" s="103" t="s">
        <v>90</v>
      </c>
      <c r="F377" s="69"/>
      <c r="G377" s="70"/>
      <c r="H377" s="104">
        <v>1</v>
      </c>
      <c r="I377" s="72" t="s">
        <v>26</v>
      </c>
      <c r="J377" s="105"/>
      <c r="K377" s="74"/>
      <c r="L377" s="75">
        <f>INT(H377*J377)</f>
        <v>0</v>
      </c>
      <c r="M377" s="76"/>
      <c r="N377" s="77"/>
      <c r="BB377" s="7">
        <v>1</v>
      </c>
      <c r="BC377" s="7">
        <v>1</v>
      </c>
    </row>
    <row r="378" spans="1:60" ht="28.2" customHeight="1">
      <c r="A378" s="67"/>
      <c r="B378" s="68"/>
      <c r="C378" s="68"/>
      <c r="D378" s="69"/>
      <c r="E378" s="70"/>
      <c r="F378" s="69"/>
      <c r="G378" s="70"/>
      <c r="H378" s="71"/>
      <c r="I378" s="72"/>
      <c r="J378" s="73"/>
      <c r="K378" s="74"/>
      <c r="L378" s="75">
        <f>INT(H378*J378)</f>
        <v>0</v>
      </c>
      <c r="M378" s="76"/>
      <c r="N378" s="77"/>
    </row>
    <row r="379" spans="1:60" ht="28.2" customHeight="1">
      <c r="A379" s="67"/>
      <c r="B379" s="68" t="s">
        <v>744</v>
      </c>
      <c r="C379" s="68"/>
      <c r="D379" s="69"/>
      <c r="E379" s="70"/>
      <c r="F379" s="69"/>
      <c r="G379" s="70"/>
      <c r="H379" s="71"/>
      <c r="I379" s="72"/>
      <c r="J379" s="73"/>
      <c r="K379" s="74" t="s">
        <v>22</v>
      </c>
      <c r="L379" s="75">
        <f>SUBTOTAL(9,L380:L385)</f>
        <v>0</v>
      </c>
      <c r="M379" s="76" t="s">
        <v>23</v>
      </c>
      <c r="N379" s="77"/>
      <c r="BA379" s="7">
        <f>小計!$F$76</f>
        <v>1</v>
      </c>
      <c r="BG379" s="7" t="str">
        <f>IF(小計!$L$76="","",小計!$L$76)</f>
        <v/>
      </c>
      <c r="BH379" s="7" t="e">
        <f>IF(小計!#REF!="","",小計!#REF!)</f>
        <v>#REF!</v>
      </c>
    </row>
    <row r="380" spans="1:60" ht="28.2" customHeight="1">
      <c r="A380" s="67"/>
      <c r="B380" s="68"/>
      <c r="C380" s="68"/>
      <c r="D380" s="69"/>
      <c r="E380" s="103" t="s">
        <v>92</v>
      </c>
      <c r="F380" s="69" t="s">
        <v>391</v>
      </c>
      <c r="G380" s="70"/>
      <c r="H380" s="104">
        <v>1</v>
      </c>
      <c r="I380" s="72" t="s">
        <v>26</v>
      </c>
      <c r="J380" s="105"/>
      <c r="K380" s="74"/>
      <c r="L380" s="75">
        <f t="shared" ref="L380:L385" si="17">INT(H380*J380)</f>
        <v>0</v>
      </c>
      <c r="M380" s="76"/>
      <c r="N380" s="77"/>
      <c r="BB380" s="7">
        <v>1</v>
      </c>
      <c r="BC380" s="7">
        <v>1</v>
      </c>
    </row>
    <row r="381" spans="1:60" ht="28.2" customHeight="1">
      <c r="A381" s="67"/>
      <c r="B381" s="68"/>
      <c r="C381" s="68"/>
      <c r="D381" s="69"/>
      <c r="E381" s="103" t="s">
        <v>90</v>
      </c>
      <c r="F381" s="69"/>
      <c r="G381" s="70"/>
      <c r="H381" s="104">
        <v>1</v>
      </c>
      <c r="I381" s="72" t="s">
        <v>26</v>
      </c>
      <c r="J381" s="105"/>
      <c r="K381" s="74"/>
      <c r="L381" s="75">
        <f t="shared" si="17"/>
        <v>0</v>
      </c>
      <c r="M381" s="76"/>
      <c r="N381" s="77"/>
      <c r="BB381" s="7">
        <v>1</v>
      </c>
      <c r="BC381" s="7">
        <v>1</v>
      </c>
    </row>
    <row r="382" spans="1:60" ht="28.2" customHeight="1" thickBot="1">
      <c r="A382" s="81"/>
      <c r="B382" s="82"/>
      <c r="C382" s="82"/>
      <c r="D382" s="83"/>
      <c r="E382" s="106" t="s">
        <v>94</v>
      </c>
      <c r="F382" s="83" t="s">
        <v>392</v>
      </c>
      <c r="G382" s="84"/>
      <c r="H382" s="107">
        <v>1</v>
      </c>
      <c r="I382" s="86" t="s">
        <v>26</v>
      </c>
      <c r="J382" s="115"/>
      <c r="K382" s="88"/>
      <c r="L382" s="187" t="s">
        <v>790</v>
      </c>
      <c r="M382" s="90"/>
      <c r="N382" s="91"/>
      <c r="BB382" s="7">
        <v>1</v>
      </c>
      <c r="BC382" s="7">
        <v>1</v>
      </c>
    </row>
    <row r="383" spans="1:60" ht="28.2" customHeight="1">
      <c r="A383" s="92"/>
      <c r="B383" s="93"/>
      <c r="C383" s="93"/>
      <c r="D383" s="94"/>
      <c r="E383" s="108" t="s">
        <v>95</v>
      </c>
      <c r="F383" s="94" t="s">
        <v>392</v>
      </c>
      <c r="G383" s="95"/>
      <c r="H383" s="109">
        <v>1</v>
      </c>
      <c r="I383" s="97" t="s">
        <v>26</v>
      </c>
      <c r="J383" s="110"/>
      <c r="K383" s="99"/>
      <c r="L383" s="182" t="s">
        <v>790</v>
      </c>
      <c r="M383" s="101"/>
      <c r="N383" s="102"/>
      <c r="BB383" s="7">
        <v>1</v>
      </c>
      <c r="BC383" s="7">
        <v>1</v>
      </c>
    </row>
    <row r="384" spans="1:60" ht="28.2" customHeight="1">
      <c r="A384" s="67"/>
      <c r="B384" s="68"/>
      <c r="C384" s="68"/>
      <c r="D384" s="69"/>
      <c r="E384" s="103" t="s">
        <v>96</v>
      </c>
      <c r="F384" s="69" t="s">
        <v>392</v>
      </c>
      <c r="G384" s="70"/>
      <c r="H384" s="104">
        <v>1</v>
      </c>
      <c r="I384" s="72" t="s">
        <v>26</v>
      </c>
      <c r="J384" s="105"/>
      <c r="K384" s="74"/>
      <c r="L384" s="182" t="s">
        <v>790</v>
      </c>
      <c r="M384" s="76"/>
      <c r="N384" s="77"/>
      <c r="BB384" s="7">
        <v>1</v>
      </c>
      <c r="BC384" s="7">
        <v>1</v>
      </c>
    </row>
    <row r="385" spans="1:60" ht="28.2" customHeight="1">
      <c r="A385" s="67"/>
      <c r="B385" s="68"/>
      <c r="C385" s="68"/>
      <c r="D385" s="69"/>
      <c r="E385" s="70"/>
      <c r="F385" s="69"/>
      <c r="G385" s="70"/>
      <c r="H385" s="71"/>
      <c r="I385" s="72"/>
      <c r="J385" s="73"/>
      <c r="K385" s="74"/>
      <c r="L385" s="75">
        <f t="shared" si="17"/>
        <v>0</v>
      </c>
      <c r="M385" s="76"/>
      <c r="N385" s="77"/>
    </row>
    <row r="386" spans="1:60" ht="28.2" customHeight="1">
      <c r="A386" s="67"/>
      <c r="B386" s="68" t="s">
        <v>745</v>
      </c>
      <c r="C386" s="68"/>
      <c r="D386" s="69"/>
      <c r="E386" s="70"/>
      <c r="F386" s="69"/>
      <c r="G386" s="70"/>
      <c r="H386" s="71"/>
      <c r="I386" s="72"/>
      <c r="J386" s="73"/>
      <c r="K386" s="74" t="s">
        <v>22</v>
      </c>
      <c r="L386" s="184" t="s">
        <v>792</v>
      </c>
      <c r="M386" s="76" t="s">
        <v>23</v>
      </c>
      <c r="N386" s="77"/>
      <c r="BA386" s="7">
        <f>小計!$F$77</f>
        <v>1</v>
      </c>
      <c r="BG386" s="7" t="str">
        <f>IF(小計!$L$77="","",小計!$L$77)</f>
        <v/>
      </c>
      <c r="BH386" s="7" t="e">
        <f>IF(小計!#REF!="","",小計!#REF!)</f>
        <v>#REF!</v>
      </c>
    </row>
    <row r="387" spans="1:60" ht="28.2" customHeight="1">
      <c r="A387" s="67"/>
      <c r="B387" s="68"/>
      <c r="C387" s="68"/>
      <c r="D387" s="69"/>
      <c r="E387" s="70" t="s">
        <v>103</v>
      </c>
      <c r="F387" s="69" t="s">
        <v>393</v>
      </c>
      <c r="G387" s="70"/>
      <c r="H387" s="71">
        <v>1</v>
      </c>
      <c r="I387" s="72" t="s">
        <v>26</v>
      </c>
      <c r="J387" s="73">
        <v>0</v>
      </c>
      <c r="K387" s="74"/>
      <c r="L387" s="184" t="s">
        <v>792</v>
      </c>
      <c r="M387" s="76"/>
      <c r="N387" s="77"/>
      <c r="BB387" s="7">
        <v>1</v>
      </c>
      <c r="BC387" s="7">
        <v>1</v>
      </c>
    </row>
    <row r="388" spans="1:60" ht="28.2" customHeight="1">
      <c r="A388" s="67"/>
      <c r="B388" s="68"/>
      <c r="C388" s="68"/>
      <c r="D388" s="69"/>
      <c r="E388" s="103" t="s">
        <v>342</v>
      </c>
      <c r="F388" s="69" t="s">
        <v>343</v>
      </c>
      <c r="G388" s="70"/>
      <c r="H388" s="104">
        <v>2</v>
      </c>
      <c r="I388" s="72" t="s">
        <v>61</v>
      </c>
      <c r="J388" s="105">
        <v>0</v>
      </c>
      <c r="K388" s="74"/>
      <c r="L388" s="184" t="s">
        <v>792</v>
      </c>
      <c r="M388" s="76"/>
      <c r="N388" s="77"/>
      <c r="BB388" s="7">
        <v>1</v>
      </c>
      <c r="BC388" s="7">
        <v>1</v>
      </c>
    </row>
    <row r="389" spans="1:60" ht="28.2" customHeight="1">
      <c r="A389" s="67"/>
      <c r="B389" s="68"/>
      <c r="C389" s="68"/>
      <c r="D389" s="69"/>
      <c r="E389" s="70"/>
      <c r="F389" s="69"/>
      <c r="G389" s="70"/>
      <c r="H389" s="71"/>
      <c r="I389" s="72"/>
      <c r="J389" s="73"/>
      <c r="K389" s="74"/>
      <c r="L389" s="75">
        <f>INT(H389*J389)</f>
        <v>0</v>
      </c>
      <c r="M389" s="76"/>
      <c r="N389" s="77"/>
    </row>
    <row r="390" spans="1:60" ht="28.2" customHeight="1">
      <c r="A390" s="67" t="s">
        <v>746</v>
      </c>
      <c r="B390" s="68"/>
      <c r="C390" s="68"/>
      <c r="D390" s="69"/>
      <c r="E390" s="70"/>
      <c r="F390" s="69"/>
      <c r="G390" s="70"/>
      <c r="H390" s="71"/>
      <c r="I390" s="72"/>
      <c r="J390" s="73"/>
      <c r="K390" s="74" t="s">
        <v>20</v>
      </c>
      <c r="L390" s="75">
        <f>SUBTOTAL(9,L391:L548)</f>
        <v>0</v>
      </c>
      <c r="M390" s="76" t="s">
        <v>21</v>
      </c>
      <c r="N390" s="77"/>
      <c r="BA390" s="7">
        <f>小計!$F$79</f>
        <v>1</v>
      </c>
      <c r="BG390" s="7" t="str">
        <f>IF(小計!$L$79="","",小計!$L$79)</f>
        <v/>
      </c>
      <c r="BH390" s="7" t="e">
        <f>IF(小計!#REF!="","",小計!#REF!)</f>
        <v>#REF!</v>
      </c>
    </row>
    <row r="391" spans="1:60" ht="28.2" customHeight="1">
      <c r="A391" s="67"/>
      <c r="B391" s="68" t="s">
        <v>747</v>
      </c>
      <c r="C391" s="68"/>
      <c r="D391" s="69"/>
      <c r="E391" s="70"/>
      <c r="F391" s="69"/>
      <c r="G391" s="70"/>
      <c r="H391" s="71"/>
      <c r="I391" s="72"/>
      <c r="J391" s="73"/>
      <c r="K391" s="74" t="s">
        <v>22</v>
      </c>
      <c r="L391" s="75">
        <f>SUBTOTAL(9,L392:L398)</f>
        <v>0</v>
      </c>
      <c r="M391" s="76" t="s">
        <v>23</v>
      </c>
      <c r="N391" s="77"/>
      <c r="BA391" s="7">
        <f>小計!$F$80</f>
        <v>1</v>
      </c>
      <c r="BG391" s="7" t="str">
        <f>IF(小計!$L$80="","",小計!$L$80)</f>
        <v/>
      </c>
      <c r="BH391" s="7" t="e">
        <f>IF(小計!#REF!="","",小計!#REF!)</f>
        <v>#REF!</v>
      </c>
    </row>
    <row r="392" spans="1:60" ht="28.2" customHeight="1">
      <c r="A392" s="67"/>
      <c r="B392" s="68"/>
      <c r="C392" s="68"/>
      <c r="D392" s="69"/>
      <c r="E392" s="78" t="s">
        <v>105</v>
      </c>
      <c r="F392" s="79" t="s">
        <v>394</v>
      </c>
      <c r="G392" s="70"/>
      <c r="H392" s="111">
        <v>1</v>
      </c>
      <c r="I392" s="112" t="s">
        <v>107</v>
      </c>
      <c r="J392" s="73"/>
      <c r="K392" s="74"/>
      <c r="L392" s="75">
        <f t="shared" ref="L392:L398" si="18">INT(H392*J392)</f>
        <v>0</v>
      </c>
      <c r="M392" s="76"/>
      <c r="N392" s="77"/>
      <c r="BB392" s="7">
        <v>1</v>
      </c>
      <c r="BC392" s="7">
        <v>1</v>
      </c>
    </row>
    <row r="393" spans="1:60" ht="28.2" customHeight="1">
      <c r="A393" s="67"/>
      <c r="B393" s="68"/>
      <c r="C393" s="68"/>
      <c r="D393" s="69"/>
      <c r="E393" s="113" t="s">
        <v>108</v>
      </c>
      <c r="F393" s="69" t="s">
        <v>395</v>
      </c>
      <c r="G393" s="70"/>
      <c r="H393" s="111">
        <v>1</v>
      </c>
      <c r="I393" s="112" t="s">
        <v>107</v>
      </c>
      <c r="J393" s="73"/>
      <c r="K393" s="74"/>
      <c r="L393" s="75">
        <f t="shared" si="18"/>
        <v>0</v>
      </c>
      <c r="M393" s="76"/>
      <c r="N393" s="77"/>
      <c r="BB393" s="7">
        <v>1</v>
      </c>
      <c r="BC393" s="7">
        <v>1</v>
      </c>
    </row>
    <row r="394" spans="1:60" ht="28.2" customHeight="1">
      <c r="A394" s="67"/>
      <c r="B394" s="68"/>
      <c r="C394" s="68"/>
      <c r="D394" s="69"/>
      <c r="E394" s="78" t="s">
        <v>112</v>
      </c>
      <c r="F394" s="79" t="s">
        <v>396</v>
      </c>
      <c r="G394" s="70"/>
      <c r="H394" s="111">
        <v>1</v>
      </c>
      <c r="I394" s="112" t="s">
        <v>107</v>
      </c>
      <c r="J394" s="73"/>
      <c r="K394" s="74"/>
      <c r="L394" s="75">
        <f t="shared" si="18"/>
        <v>0</v>
      </c>
      <c r="M394" s="76"/>
      <c r="N394" s="77"/>
      <c r="BB394" s="7">
        <v>1</v>
      </c>
      <c r="BC394" s="7">
        <v>1</v>
      </c>
    </row>
    <row r="395" spans="1:60" ht="28.2" customHeight="1">
      <c r="A395" s="67"/>
      <c r="B395" s="68"/>
      <c r="C395" s="68"/>
      <c r="D395" s="69"/>
      <c r="E395" s="78" t="s">
        <v>114</v>
      </c>
      <c r="F395" s="79"/>
      <c r="G395" s="70"/>
      <c r="H395" s="111">
        <v>1</v>
      </c>
      <c r="I395" s="112" t="s">
        <v>107</v>
      </c>
      <c r="J395" s="73"/>
      <c r="K395" s="74"/>
      <c r="L395" s="75">
        <f t="shared" si="18"/>
        <v>0</v>
      </c>
      <c r="M395" s="76"/>
      <c r="N395" s="77"/>
      <c r="BB395" s="7">
        <v>1</v>
      </c>
      <c r="BC395" s="7">
        <v>1</v>
      </c>
    </row>
    <row r="396" spans="1:60" ht="28.2" customHeight="1">
      <c r="A396" s="67"/>
      <c r="B396" s="68"/>
      <c r="C396" s="68"/>
      <c r="D396" s="69"/>
      <c r="E396" s="78" t="s">
        <v>115</v>
      </c>
      <c r="F396" s="79" t="s">
        <v>116</v>
      </c>
      <c r="G396" s="70"/>
      <c r="H396" s="111">
        <v>1</v>
      </c>
      <c r="I396" s="112" t="s">
        <v>107</v>
      </c>
      <c r="J396" s="73"/>
      <c r="K396" s="74"/>
      <c r="L396" s="75">
        <f t="shared" si="18"/>
        <v>0</v>
      </c>
      <c r="M396" s="76"/>
      <c r="N396" s="77"/>
      <c r="BB396" s="7">
        <v>1</v>
      </c>
      <c r="BC396" s="7">
        <v>1</v>
      </c>
    </row>
    <row r="397" spans="1:60" ht="28.2" customHeight="1">
      <c r="A397" s="67"/>
      <c r="B397" s="68"/>
      <c r="C397" s="68"/>
      <c r="D397" s="69"/>
      <c r="E397" s="78" t="s">
        <v>117</v>
      </c>
      <c r="F397" s="114"/>
      <c r="G397" s="70"/>
      <c r="H397" s="111">
        <v>1</v>
      </c>
      <c r="I397" s="112" t="s">
        <v>107</v>
      </c>
      <c r="J397" s="73"/>
      <c r="K397" s="74"/>
      <c r="L397" s="75">
        <f t="shared" si="18"/>
        <v>0</v>
      </c>
      <c r="M397" s="76"/>
      <c r="N397" s="77"/>
      <c r="BB397" s="7">
        <v>1</v>
      </c>
      <c r="BC397" s="7">
        <v>1</v>
      </c>
    </row>
    <row r="398" spans="1:60" ht="28.2" customHeight="1">
      <c r="A398" s="67"/>
      <c r="B398" s="68"/>
      <c r="C398" s="68"/>
      <c r="D398" s="69"/>
      <c r="E398" s="70"/>
      <c r="F398" s="69"/>
      <c r="G398" s="70"/>
      <c r="H398" s="71"/>
      <c r="I398" s="72"/>
      <c r="J398" s="73"/>
      <c r="K398" s="74"/>
      <c r="L398" s="75">
        <f t="shared" si="18"/>
        <v>0</v>
      </c>
      <c r="M398" s="76"/>
      <c r="N398" s="77"/>
    </row>
    <row r="399" spans="1:60" ht="28.2" customHeight="1">
      <c r="A399" s="67"/>
      <c r="B399" s="68" t="s">
        <v>748</v>
      </c>
      <c r="C399" s="68"/>
      <c r="D399" s="69"/>
      <c r="E399" s="70"/>
      <c r="F399" s="69"/>
      <c r="G399" s="70"/>
      <c r="H399" s="71"/>
      <c r="I399" s="72"/>
      <c r="J399" s="73"/>
      <c r="K399" s="74" t="s">
        <v>22</v>
      </c>
      <c r="L399" s="75">
        <f>SUBTOTAL(9,L400:L408)</f>
        <v>0</v>
      </c>
      <c r="M399" s="76" t="s">
        <v>23</v>
      </c>
      <c r="N399" s="77"/>
      <c r="BA399" s="7">
        <f>小計!$F$81</f>
        <v>1</v>
      </c>
      <c r="BG399" s="7" t="str">
        <f>IF(小計!$L$81="","",小計!$L$81)</f>
        <v/>
      </c>
      <c r="BH399" s="7" t="e">
        <f>IF(小計!#REF!="","",小計!#REF!)</f>
        <v>#REF!</v>
      </c>
    </row>
    <row r="400" spans="1:60" ht="28.2" customHeight="1">
      <c r="A400" s="67"/>
      <c r="B400" s="68"/>
      <c r="C400" s="68"/>
      <c r="D400" s="69"/>
      <c r="E400" s="103" t="s">
        <v>397</v>
      </c>
      <c r="F400" s="69" t="s">
        <v>398</v>
      </c>
      <c r="G400" s="70"/>
      <c r="H400" s="104">
        <v>1</v>
      </c>
      <c r="I400" s="72" t="s">
        <v>26</v>
      </c>
      <c r="J400" s="105"/>
      <c r="K400" s="74"/>
      <c r="L400" s="75">
        <f t="shared" ref="L400:L408" si="19">INT(H400*J400)</f>
        <v>0</v>
      </c>
      <c r="M400" s="76"/>
      <c r="N400" s="77"/>
      <c r="BB400" s="7">
        <v>1</v>
      </c>
      <c r="BC400" s="7">
        <v>1</v>
      </c>
    </row>
    <row r="401" spans="1:60" ht="28.2" customHeight="1">
      <c r="A401" s="67"/>
      <c r="B401" s="68"/>
      <c r="C401" s="68"/>
      <c r="D401" s="69"/>
      <c r="E401" s="103" t="s">
        <v>122</v>
      </c>
      <c r="F401" s="69" t="s">
        <v>399</v>
      </c>
      <c r="G401" s="70"/>
      <c r="H401" s="104">
        <v>1</v>
      </c>
      <c r="I401" s="72" t="s">
        <v>26</v>
      </c>
      <c r="J401" s="105"/>
      <c r="K401" s="74"/>
      <c r="L401" s="75">
        <f t="shared" si="19"/>
        <v>0</v>
      </c>
      <c r="M401" s="76"/>
      <c r="N401" s="77"/>
      <c r="BB401" s="7">
        <v>1</v>
      </c>
      <c r="BC401" s="7">
        <v>1</v>
      </c>
    </row>
    <row r="402" spans="1:60" ht="28.2" customHeight="1" thickBot="1">
      <c r="A402" s="81"/>
      <c r="B402" s="82"/>
      <c r="C402" s="82"/>
      <c r="D402" s="83"/>
      <c r="E402" s="106" t="s">
        <v>400</v>
      </c>
      <c r="F402" s="83" t="s">
        <v>401</v>
      </c>
      <c r="G402" s="84"/>
      <c r="H402" s="107">
        <v>1</v>
      </c>
      <c r="I402" s="86" t="s">
        <v>26</v>
      </c>
      <c r="J402" s="115"/>
      <c r="K402" s="88"/>
      <c r="L402" s="89">
        <f t="shared" si="19"/>
        <v>0</v>
      </c>
      <c r="M402" s="90"/>
      <c r="N402" s="91"/>
      <c r="BB402" s="7">
        <v>1</v>
      </c>
      <c r="BC402" s="7">
        <v>1</v>
      </c>
    </row>
    <row r="403" spans="1:60" ht="28.2" customHeight="1">
      <c r="A403" s="92"/>
      <c r="B403" s="93"/>
      <c r="C403" s="93"/>
      <c r="D403" s="94"/>
      <c r="E403" s="108" t="s">
        <v>402</v>
      </c>
      <c r="F403" s="94"/>
      <c r="G403" s="95"/>
      <c r="H403" s="109">
        <v>1</v>
      </c>
      <c r="I403" s="97" t="s">
        <v>26</v>
      </c>
      <c r="J403" s="110"/>
      <c r="K403" s="99"/>
      <c r="L403" s="100">
        <f t="shared" si="19"/>
        <v>0</v>
      </c>
      <c r="M403" s="101"/>
      <c r="N403" s="102"/>
      <c r="BB403" s="7">
        <v>1</v>
      </c>
      <c r="BC403" s="7">
        <v>1</v>
      </c>
    </row>
    <row r="404" spans="1:60" ht="28.2" customHeight="1">
      <c r="A404" s="67"/>
      <c r="B404" s="68"/>
      <c r="C404" s="68"/>
      <c r="D404" s="69"/>
      <c r="E404" s="103" t="s">
        <v>403</v>
      </c>
      <c r="F404" s="69" t="s">
        <v>127</v>
      </c>
      <c r="G404" s="70"/>
      <c r="H404" s="104">
        <v>1</v>
      </c>
      <c r="I404" s="72" t="s">
        <v>26</v>
      </c>
      <c r="J404" s="105"/>
      <c r="K404" s="74"/>
      <c r="L404" s="75">
        <f t="shared" si="19"/>
        <v>0</v>
      </c>
      <c r="M404" s="76"/>
      <c r="N404" s="77"/>
      <c r="BB404" s="7">
        <v>1</v>
      </c>
      <c r="BC404" s="7">
        <v>1</v>
      </c>
    </row>
    <row r="405" spans="1:60" ht="28.2" customHeight="1">
      <c r="A405" s="67"/>
      <c r="B405" s="68"/>
      <c r="C405" s="68"/>
      <c r="D405" s="69"/>
      <c r="E405" s="103" t="s">
        <v>404</v>
      </c>
      <c r="F405" s="69"/>
      <c r="G405" s="70"/>
      <c r="H405" s="104">
        <v>1</v>
      </c>
      <c r="I405" s="72" t="s">
        <v>26</v>
      </c>
      <c r="J405" s="105"/>
      <c r="K405" s="74"/>
      <c r="L405" s="75">
        <f t="shared" si="19"/>
        <v>0</v>
      </c>
      <c r="M405" s="76"/>
      <c r="N405" s="77"/>
      <c r="BB405" s="7">
        <v>1</v>
      </c>
      <c r="BC405" s="7">
        <v>1</v>
      </c>
    </row>
    <row r="406" spans="1:60" ht="28.2" customHeight="1">
      <c r="A406" s="67"/>
      <c r="B406" s="68"/>
      <c r="C406" s="68"/>
      <c r="D406" s="69"/>
      <c r="E406" s="103" t="s">
        <v>405</v>
      </c>
      <c r="F406" s="69" t="s">
        <v>406</v>
      </c>
      <c r="G406" s="70"/>
      <c r="H406" s="104">
        <v>1</v>
      </c>
      <c r="I406" s="72" t="s">
        <v>26</v>
      </c>
      <c r="J406" s="105"/>
      <c r="K406" s="74"/>
      <c r="L406" s="75">
        <f t="shared" si="19"/>
        <v>0</v>
      </c>
      <c r="M406" s="76"/>
      <c r="N406" s="77"/>
      <c r="BB406" s="7">
        <v>1</v>
      </c>
      <c r="BC406" s="7">
        <v>1</v>
      </c>
    </row>
    <row r="407" spans="1:60" ht="28.2" customHeight="1">
      <c r="A407" s="67"/>
      <c r="B407" s="68"/>
      <c r="C407" s="68"/>
      <c r="D407" s="69"/>
      <c r="E407" s="103" t="s">
        <v>133</v>
      </c>
      <c r="F407" s="69"/>
      <c r="G407" s="70"/>
      <c r="H407" s="104">
        <v>1</v>
      </c>
      <c r="I407" s="72" t="s">
        <v>26</v>
      </c>
      <c r="J407" s="105"/>
      <c r="K407" s="74"/>
      <c r="L407" s="75">
        <f t="shared" si="19"/>
        <v>0</v>
      </c>
      <c r="M407" s="76"/>
      <c r="N407" s="77"/>
      <c r="BB407" s="7">
        <v>1</v>
      </c>
      <c r="BC407" s="7">
        <v>1</v>
      </c>
    </row>
    <row r="408" spans="1:60" ht="28.2" customHeight="1">
      <c r="A408" s="67"/>
      <c r="B408" s="68"/>
      <c r="C408" s="68"/>
      <c r="D408" s="69"/>
      <c r="E408" s="70"/>
      <c r="F408" s="69"/>
      <c r="G408" s="70"/>
      <c r="H408" s="71"/>
      <c r="I408" s="72"/>
      <c r="J408" s="73"/>
      <c r="K408" s="74"/>
      <c r="L408" s="75">
        <f t="shared" si="19"/>
        <v>0</v>
      </c>
      <c r="M408" s="76"/>
      <c r="N408" s="77"/>
    </row>
    <row r="409" spans="1:60" ht="28.2" customHeight="1">
      <c r="A409" s="67"/>
      <c r="B409" s="68" t="s">
        <v>749</v>
      </c>
      <c r="C409" s="68"/>
      <c r="D409" s="69"/>
      <c r="E409" s="70"/>
      <c r="F409" s="69"/>
      <c r="G409" s="70"/>
      <c r="H409" s="71"/>
      <c r="I409" s="72"/>
      <c r="J409" s="73"/>
      <c r="K409" s="74" t="s">
        <v>22</v>
      </c>
      <c r="L409" s="75">
        <f>SUBTOTAL(9,L410:L419)</f>
        <v>0</v>
      </c>
      <c r="M409" s="76" t="s">
        <v>23</v>
      </c>
      <c r="N409" s="77"/>
      <c r="BA409" s="7">
        <f>小計!$F$82</f>
        <v>1</v>
      </c>
      <c r="BG409" s="7" t="str">
        <f>IF(小計!$L$82="","",小計!$L$82)</f>
        <v/>
      </c>
      <c r="BH409" s="7" t="e">
        <f>IF(小計!#REF!="","",小計!#REF!)</f>
        <v>#REF!</v>
      </c>
    </row>
    <row r="410" spans="1:60" ht="28.2" customHeight="1">
      <c r="A410" s="67"/>
      <c r="B410" s="68"/>
      <c r="C410" s="68" t="s">
        <v>750</v>
      </c>
      <c r="D410" s="69"/>
      <c r="E410" s="70"/>
      <c r="F410" s="69"/>
      <c r="G410" s="70"/>
      <c r="H410" s="71"/>
      <c r="I410" s="72"/>
      <c r="J410" s="73"/>
      <c r="K410" s="74" t="s">
        <v>35</v>
      </c>
      <c r="L410" s="75">
        <f>SUBTOTAL(9,L411:L413)</f>
        <v>0</v>
      </c>
      <c r="M410" s="76" t="s">
        <v>36</v>
      </c>
      <c r="N410" s="77"/>
      <c r="BA410" s="7">
        <f>小計!$F$83</f>
        <v>1</v>
      </c>
      <c r="BG410" s="7" t="str">
        <f>IF(小計!$L$83="","",小計!$L$83)</f>
        <v/>
      </c>
      <c r="BH410" s="7" t="e">
        <f>IF(小計!#REF!="","",小計!#REF!)</f>
        <v>#REF!</v>
      </c>
    </row>
    <row r="411" spans="1:60" ht="28.2" customHeight="1">
      <c r="A411" s="67"/>
      <c r="B411" s="68"/>
      <c r="C411" s="68"/>
      <c r="D411" s="69"/>
      <c r="E411" s="78" t="s">
        <v>407</v>
      </c>
      <c r="F411" s="69" t="s">
        <v>408</v>
      </c>
      <c r="G411" s="70"/>
      <c r="H411" s="119">
        <v>1</v>
      </c>
      <c r="I411" s="112" t="s">
        <v>107</v>
      </c>
      <c r="J411" s="105"/>
      <c r="K411" s="74"/>
      <c r="L411" s="75">
        <f>INT(H411*J411)</f>
        <v>0</v>
      </c>
      <c r="M411" s="76"/>
      <c r="N411" s="77"/>
      <c r="BB411" s="7">
        <v>1</v>
      </c>
      <c r="BC411" s="7">
        <v>1</v>
      </c>
      <c r="BD411" s="7">
        <v>1</v>
      </c>
    </row>
    <row r="412" spans="1:60" ht="28.2" customHeight="1">
      <c r="A412" s="67"/>
      <c r="B412" s="68"/>
      <c r="C412" s="68"/>
      <c r="D412" s="69"/>
      <c r="E412" s="78" t="s">
        <v>409</v>
      </c>
      <c r="F412" s="69" t="s">
        <v>410</v>
      </c>
      <c r="G412" s="70"/>
      <c r="H412" s="119">
        <v>1</v>
      </c>
      <c r="I412" s="112" t="s">
        <v>107</v>
      </c>
      <c r="J412" s="105"/>
      <c r="K412" s="74"/>
      <c r="L412" s="75">
        <f>INT(H412*J412)</f>
        <v>0</v>
      </c>
      <c r="M412" s="76"/>
      <c r="N412" s="77"/>
      <c r="BB412" s="7">
        <v>1</v>
      </c>
      <c r="BC412" s="7">
        <v>1</v>
      </c>
      <c r="BD412" s="7">
        <v>1</v>
      </c>
    </row>
    <row r="413" spans="1:60" ht="28.2" customHeight="1">
      <c r="A413" s="67"/>
      <c r="B413" s="68"/>
      <c r="C413" s="68"/>
      <c r="D413" s="69"/>
      <c r="E413" s="70"/>
      <c r="F413" s="69"/>
      <c r="G413" s="70"/>
      <c r="H413" s="104"/>
      <c r="I413" s="72"/>
      <c r="J413" s="105"/>
      <c r="K413" s="74"/>
      <c r="L413" s="75">
        <f>INT(H413*J413)</f>
        <v>0</v>
      </c>
      <c r="M413" s="76"/>
      <c r="N413" s="77"/>
    </row>
    <row r="414" spans="1:60" ht="28.2" customHeight="1">
      <c r="A414" s="67"/>
      <c r="B414" s="68"/>
      <c r="C414" s="68" t="s">
        <v>751</v>
      </c>
      <c r="D414" s="69"/>
      <c r="E414" s="70"/>
      <c r="F414" s="69"/>
      <c r="G414" s="70"/>
      <c r="H414" s="104"/>
      <c r="I414" s="72"/>
      <c r="J414" s="105"/>
      <c r="K414" s="74" t="s">
        <v>35</v>
      </c>
      <c r="L414" s="75">
        <f>SUBTOTAL(9,L415:L419)</f>
        <v>0</v>
      </c>
      <c r="M414" s="76" t="s">
        <v>36</v>
      </c>
      <c r="N414" s="77"/>
      <c r="BA414" s="7">
        <f>小計!$F$84</f>
        <v>1</v>
      </c>
      <c r="BG414" s="7" t="str">
        <f>IF(小計!$L$84="","",小計!$L$84)</f>
        <v/>
      </c>
      <c r="BH414" s="7" t="e">
        <f>IF(小計!#REF!="","",小計!#REF!)</f>
        <v>#REF!</v>
      </c>
    </row>
    <row r="415" spans="1:60" ht="28.2" customHeight="1">
      <c r="A415" s="67"/>
      <c r="B415" s="68"/>
      <c r="C415" s="68"/>
      <c r="D415" s="69"/>
      <c r="E415" s="78" t="s">
        <v>411</v>
      </c>
      <c r="F415" s="69" t="s">
        <v>412</v>
      </c>
      <c r="G415" s="70"/>
      <c r="H415" s="119">
        <v>1</v>
      </c>
      <c r="I415" s="112" t="s">
        <v>107</v>
      </c>
      <c r="J415" s="105"/>
      <c r="K415" s="74"/>
      <c r="L415" s="75">
        <f>INT(H415*J415)</f>
        <v>0</v>
      </c>
      <c r="M415" s="76"/>
      <c r="N415" s="77"/>
      <c r="BB415" s="7">
        <v>1</v>
      </c>
      <c r="BC415" s="7">
        <v>1</v>
      </c>
      <c r="BD415" s="7">
        <v>1</v>
      </c>
    </row>
    <row r="416" spans="1:60" ht="28.2" customHeight="1">
      <c r="A416" s="67"/>
      <c r="B416" s="68"/>
      <c r="C416" s="68"/>
      <c r="D416" s="69"/>
      <c r="E416" s="78" t="s">
        <v>413</v>
      </c>
      <c r="F416" s="69" t="s">
        <v>414</v>
      </c>
      <c r="G416" s="70"/>
      <c r="H416" s="119">
        <v>1</v>
      </c>
      <c r="I416" s="112" t="s">
        <v>107</v>
      </c>
      <c r="J416" s="105"/>
      <c r="K416" s="74"/>
      <c r="L416" s="75">
        <f>INT(H416*J416)</f>
        <v>0</v>
      </c>
      <c r="M416" s="76"/>
      <c r="N416" s="77"/>
      <c r="BB416" s="7">
        <v>1</v>
      </c>
      <c r="BC416" s="7">
        <v>1</v>
      </c>
      <c r="BD416" s="7">
        <v>1</v>
      </c>
    </row>
    <row r="417" spans="1:60" ht="28.2" customHeight="1">
      <c r="A417" s="67"/>
      <c r="B417" s="68"/>
      <c r="C417" s="68"/>
      <c r="D417" s="69"/>
      <c r="E417" s="78" t="s">
        <v>415</v>
      </c>
      <c r="F417" s="79" t="s">
        <v>416</v>
      </c>
      <c r="G417" s="70"/>
      <c r="H417" s="119">
        <v>1</v>
      </c>
      <c r="I417" s="112" t="s">
        <v>107</v>
      </c>
      <c r="J417" s="105"/>
      <c r="K417" s="74"/>
      <c r="L417" s="75">
        <f>INT(H417*J417)</f>
        <v>0</v>
      </c>
      <c r="M417" s="76"/>
      <c r="N417" s="77"/>
      <c r="BB417" s="7">
        <v>1</v>
      </c>
      <c r="BC417" s="7">
        <v>1</v>
      </c>
      <c r="BD417" s="7">
        <v>1</v>
      </c>
    </row>
    <row r="418" spans="1:60" ht="28.2" customHeight="1">
      <c r="A418" s="67"/>
      <c r="B418" s="68"/>
      <c r="C418" s="68"/>
      <c r="D418" s="69"/>
      <c r="E418" s="78" t="s">
        <v>56</v>
      </c>
      <c r="F418" s="69"/>
      <c r="G418" s="70"/>
      <c r="H418" s="119">
        <v>1</v>
      </c>
      <c r="I418" s="112" t="s">
        <v>107</v>
      </c>
      <c r="J418" s="105"/>
      <c r="K418" s="74"/>
      <c r="L418" s="75">
        <f>INT(H418*J418)</f>
        <v>0</v>
      </c>
      <c r="M418" s="76"/>
      <c r="N418" s="77"/>
      <c r="BB418" s="7">
        <v>1</v>
      </c>
      <c r="BC418" s="7">
        <v>1</v>
      </c>
      <c r="BD418" s="7">
        <v>1</v>
      </c>
    </row>
    <row r="419" spans="1:60" ht="28.2" customHeight="1">
      <c r="A419" s="67"/>
      <c r="B419" s="68"/>
      <c r="C419" s="68"/>
      <c r="D419" s="69"/>
      <c r="E419" s="78"/>
      <c r="F419" s="69"/>
      <c r="G419" s="70"/>
      <c r="H419" s="104"/>
      <c r="I419" s="72"/>
      <c r="J419" s="105"/>
      <c r="K419" s="74"/>
      <c r="L419" s="75">
        <f>INT(H419*J419)</f>
        <v>0</v>
      </c>
      <c r="M419" s="76"/>
      <c r="N419" s="77"/>
    </row>
    <row r="420" spans="1:60" ht="28.2" customHeight="1">
      <c r="A420" s="67"/>
      <c r="B420" s="68" t="s">
        <v>752</v>
      </c>
      <c r="C420" s="68"/>
      <c r="D420" s="69"/>
      <c r="E420" s="70"/>
      <c r="F420" s="69"/>
      <c r="G420" s="70"/>
      <c r="H420" s="104"/>
      <c r="I420" s="72"/>
      <c r="J420" s="105"/>
      <c r="K420" s="74" t="s">
        <v>22</v>
      </c>
      <c r="L420" s="75">
        <f>SUBTOTAL(9,L421:L445)</f>
        <v>0</v>
      </c>
      <c r="M420" s="76" t="s">
        <v>23</v>
      </c>
      <c r="N420" s="77"/>
      <c r="BA420" s="7">
        <f>小計!$F$85</f>
        <v>1</v>
      </c>
      <c r="BG420" s="7" t="str">
        <f>IF(小計!$L$85="","",小計!$L$85)</f>
        <v/>
      </c>
      <c r="BH420" s="7" t="e">
        <f>IF(小計!#REF!="","",小計!#REF!)</f>
        <v>#REF!</v>
      </c>
    </row>
    <row r="421" spans="1:60" ht="28.2" customHeight="1">
      <c r="A421" s="67"/>
      <c r="B421" s="68"/>
      <c r="C421" s="68" t="s">
        <v>753</v>
      </c>
      <c r="D421" s="69"/>
      <c r="E421" s="70"/>
      <c r="F421" s="69"/>
      <c r="G421" s="70"/>
      <c r="H421" s="104"/>
      <c r="I421" s="72"/>
      <c r="J421" s="105"/>
      <c r="K421" s="74" t="s">
        <v>35</v>
      </c>
      <c r="L421" s="75">
        <f>SUBTOTAL(9,L422:L424)</f>
        <v>0</v>
      </c>
      <c r="M421" s="76" t="s">
        <v>36</v>
      </c>
      <c r="N421" s="77"/>
      <c r="BA421" s="7">
        <f>小計!$F$86</f>
        <v>1</v>
      </c>
      <c r="BG421" s="7" t="str">
        <f>IF(小計!$L$86="","",小計!$L$86)</f>
        <v/>
      </c>
      <c r="BH421" s="7" t="e">
        <f>IF(小計!#REF!="","",小計!#REF!)</f>
        <v>#REF!</v>
      </c>
    </row>
    <row r="422" spans="1:60" ht="28.2" customHeight="1" thickBot="1">
      <c r="A422" s="81"/>
      <c r="B422" s="82"/>
      <c r="C422" s="82"/>
      <c r="D422" s="83"/>
      <c r="E422" s="121" t="s">
        <v>417</v>
      </c>
      <c r="F422" s="186" t="s">
        <v>418</v>
      </c>
      <c r="G422" s="84"/>
      <c r="H422" s="144">
        <v>1</v>
      </c>
      <c r="I422" s="124" t="s">
        <v>107</v>
      </c>
      <c r="J422" s="115"/>
      <c r="K422" s="88"/>
      <c r="L422" s="89">
        <f>INT(H422*J422)</f>
        <v>0</v>
      </c>
      <c r="M422" s="90"/>
      <c r="N422" s="91"/>
      <c r="BB422" s="7">
        <v>1</v>
      </c>
      <c r="BC422" s="7">
        <v>1</v>
      </c>
      <c r="BD422" s="7">
        <v>1</v>
      </c>
    </row>
    <row r="423" spans="1:60" ht="28.2" customHeight="1">
      <c r="A423" s="92"/>
      <c r="B423" s="93"/>
      <c r="C423" s="93"/>
      <c r="D423" s="94"/>
      <c r="E423" s="125" t="s">
        <v>56</v>
      </c>
      <c r="F423" s="189"/>
      <c r="G423" s="95"/>
      <c r="H423" s="142">
        <v>1</v>
      </c>
      <c r="I423" s="126" t="s">
        <v>107</v>
      </c>
      <c r="J423" s="110"/>
      <c r="K423" s="99"/>
      <c r="L423" s="100">
        <f>INT(H423*J423)</f>
        <v>0</v>
      </c>
      <c r="M423" s="101"/>
      <c r="N423" s="102"/>
      <c r="BB423" s="7">
        <v>1</v>
      </c>
      <c r="BC423" s="7">
        <v>1</v>
      </c>
      <c r="BD423" s="7">
        <v>1</v>
      </c>
    </row>
    <row r="424" spans="1:60" ht="28.2" customHeight="1">
      <c r="A424" s="67"/>
      <c r="B424" s="68"/>
      <c r="C424" s="68"/>
      <c r="D424" s="69"/>
      <c r="E424" s="78"/>
      <c r="F424" s="143"/>
      <c r="G424" s="70"/>
      <c r="H424" s="119"/>
      <c r="I424" s="112"/>
      <c r="J424" s="105"/>
      <c r="K424" s="74"/>
      <c r="L424" s="75">
        <f>INT(H424*J424)</f>
        <v>0</v>
      </c>
      <c r="M424" s="76"/>
      <c r="N424" s="77"/>
    </row>
    <row r="425" spans="1:60" ht="28.2" customHeight="1">
      <c r="A425" s="67"/>
      <c r="B425" s="68"/>
      <c r="C425" s="68" t="s">
        <v>754</v>
      </c>
      <c r="D425" s="69"/>
      <c r="E425" s="78"/>
      <c r="F425" s="79"/>
      <c r="G425" s="70"/>
      <c r="H425" s="119"/>
      <c r="I425" s="112"/>
      <c r="J425" s="105"/>
      <c r="K425" s="74" t="s">
        <v>35</v>
      </c>
      <c r="L425" s="75">
        <f>SUBTOTAL(9,L426:L431)</f>
        <v>0</v>
      </c>
      <c r="M425" s="76" t="s">
        <v>36</v>
      </c>
      <c r="N425" s="77"/>
      <c r="BA425" s="7">
        <f>小計!$F$87</f>
        <v>1</v>
      </c>
      <c r="BG425" s="7" t="str">
        <f>IF(小計!$L$87="","",小計!$L$87)</f>
        <v/>
      </c>
      <c r="BH425" s="7" t="e">
        <f>IF(小計!#REF!="","",小計!#REF!)</f>
        <v>#REF!</v>
      </c>
    </row>
    <row r="426" spans="1:60" ht="28.2" customHeight="1">
      <c r="A426" s="67"/>
      <c r="B426" s="68"/>
      <c r="C426" s="68"/>
      <c r="D426" s="69"/>
      <c r="E426" s="78" t="s">
        <v>419</v>
      </c>
      <c r="F426" s="79" t="s">
        <v>420</v>
      </c>
      <c r="G426" s="70"/>
      <c r="H426" s="119">
        <v>1</v>
      </c>
      <c r="I426" s="112" t="s">
        <v>107</v>
      </c>
      <c r="J426" s="105"/>
      <c r="K426" s="74"/>
      <c r="L426" s="75">
        <f t="shared" ref="L426:L431" si="20">INT(H426*J426)</f>
        <v>0</v>
      </c>
      <c r="M426" s="76"/>
      <c r="N426" s="77"/>
      <c r="BB426" s="7">
        <v>1</v>
      </c>
      <c r="BC426" s="7">
        <v>1</v>
      </c>
      <c r="BD426" s="7">
        <v>1</v>
      </c>
    </row>
    <row r="427" spans="1:60" ht="28.2" customHeight="1">
      <c r="A427" s="67"/>
      <c r="B427" s="68"/>
      <c r="C427" s="68"/>
      <c r="D427" s="69"/>
      <c r="E427" s="78" t="s">
        <v>421</v>
      </c>
      <c r="F427" s="79" t="s">
        <v>150</v>
      </c>
      <c r="G427" s="70"/>
      <c r="H427" s="119">
        <v>1</v>
      </c>
      <c r="I427" s="112" t="s">
        <v>107</v>
      </c>
      <c r="J427" s="105"/>
      <c r="K427" s="74"/>
      <c r="L427" s="75">
        <f t="shared" si="20"/>
        <v>0</v>
      </c>
      <c r="M427" s="76"/>
      <c r="N427" s="77"/>
      <c r="BB427" s="7">
        <v>1</v>
      </c>
      <c r="BC427" s="7">
        <v>1</v>
      </c>
      <c r="BD427" s="7">
        <v>1</v>
      </c>
    </row>
    <row r="428" spans="1:60" ht="28.2" customHeight="1">
      <c r="A428" s="67"/>
      <c r="B428" s="68"/>
      <c r="C428" s="68"/>
      <c r="D428" s="69"/>
      <c r="E428" s="78" t="s">
        <v>422</v>
      </c>
      <c r="F428" s="79" t="s">
        <v>423</v>
      </c>
      <c r="G428" s="70"/>
      <c r="H428" s="119">
        <v>1</v>
      </c>
      <c r="I428" s="112" t="s">
        <v>26</v>
      </c>
      <c r="J428" s="105"/>
      <c r="K428" s="74"/>
      <c r="L428" s="75">
        <f t="shared" si="20"/>
        <v>0</v>
      </c>
      <c r="M428" s="76"/>
      <c r="N428" s="77"/>
      <c r="BB428" s="7">
        <v>1</v>
      </c>
      <c r="BC428" s="7">
        <v>1</v>
      </c>
      <c r="BD428" s="7">
        <v>1</v>
      </c>
    </row>
    <row r="429" spans="1:60" ht="28.2" customHeight="1">
      <c r="A429" s="67"/>
      <c r="B429" s="68"/>
      <c r="C429" s="68"/>
      <c r="D429" s="69"/>
      <c r="E429" s="78" t="s">
        <v>424</v>
      </c>
      <c r="F429" s="79" t="s">
        <v>425</v>
      </c>
      <c r="G429" s="70"/>
      <c r="H429" s="119">
        <v>1</v>
      </c>
      <c r="I429" s="112" t="s">
        <v>26</v>
      </c>
      <c r="J429" s="105"/>
      <c r="K429" s="74"/>
      <c r="L429" s="75">
        <f t="shared" si="20"/>
        <v>0</v>
      </c>
      <c r="M429" s="76"/>
      <c r="N429" s="77"/>
      <c r="BB429" s="7">
        <v>1</v>
      </c>
      <c r="BC429" s="7">
        <v>1</v>
      </c>
      <c r="BD429" s="7">
        <v>1</v>
      </c>
    </row>
    <row r="430" spans="1:60" ht="28.2" customHeight="1">
      <c r="A430" s="67"/>
      <c r="B430" s="68"/>
      <c r="C430" s="68"/>
      <c r="D430" s="69"/>
      <c r="E430" s="78" t="s">
        <v>56</v>
      </c>
      <c r="F430" s="79"/>
      <c r="G430" s="70"/>
      <c r="H430" s="119">
        <v>1</v>
      </c>
      <c r="I430" s="112" t="s">
        <v>107</v>
      </c>
      <c r="J430" s="105"/>
      <c r="K430" s="74"/>
      <c r="L430" s="75">
        <f t="shared" si="20"/>
        <v>0</v>
      </c>
      <c r="M430" s="76"/>
      <c r="N430" s="77"/>
      <c r="BB430" s="7">
        <v>1</v>
      </c>
      <c r="BC430" s="7">
        <v>1</v>
      </c>
      <c r="BD430" s="7">
        <v>1</v>
      </c>
    </row>
    <row r="431" spans="1:60" ht="28.2" customHeight="1">
      <c r="A431" s="67"/>
      <c r="B431" s="68"/>
      <c r="C431" s="68"/>
      <c r="D431" s="69"/>
      <c r="E431" s="78"/>
      <c r="F431" s="69"/>
      <c r="G431" s="70"/>
      <c r="H431" s="104"/>
      <c r="I431" s="72"/>
      <c r="J431" s="73"/>
      <c r="K431" s="74"/>
      <c r="L431" s="75">
        <f t="shared" si="20"/>
        <v>0</v>
      </c>
      <c r="M431" s="76"/>
      <c r="N431" s="77"/>
    </row>
    <row r="432" spans="1:60" ht="28.2" customHeight="1">
      <c r="A432" s="67"/>
      <c r="B432" s="68"/>
      <c r="C432" s="68" t="s">
        <v>755</v>
      </c>
      <c r="D432" s="69"/>
      <c r="E432" s="70"/>
      <c r="F432" s="69"/>
      <c r="G432" s="70"/>
      <c r="H432" s="104"/>
      <c r="I432" s="72"/>
      <c r="J432" s="73"/>
      <c r="K432" s="74" t="s">
        <v>35</v>
      </c>
      <c r="L432" s="75">
        <f>SUBTOTAL(9,L433:L437)</f>
        <v>0</v>
      </c>
      <c r="M432" s="76" t="s">
        <v>36</v>
      </c>
      <c r="N432" s="77"/>
      <c r="BA432" s="7">
        <f>小計!$F$88</f>
        <v>1</v>
      </c>
      <c r="BG432" s="7" t="str">
        <f>IF(小計!$L$88="","",小計!$L$88)</f>
        <v/>
      </c>
      <c r="BH432" s="7" t="e">
        <f>IF(小計!#REF!="","",小計!#REF!)</f>
        <v>#REF!</v>
      </c>
    </row>
    <row r="433" spans="1:60" ht="28.2" customHeight="1">
      <c r="A433" s="67"/>
      <c r="B433" s="68"/>
      <c r="C433" s="68"/>
      <c r="D433" s="69"/>
      <c r="E433" s="78" t="s">
        <v>426</v>
      </c>
      <c r="F433" s="79"/>
      <c r="G433" s="70"/>
      <c r="H433" s="71">
        <v>1</v>
      </c>
      <c r="I433" s="72" t="s">
        <v>26</v>
      </c>
      <c r="J433" s="73"/>
      <c r="K433" s="74"/>
      <c r="L433" s="75">
        <f>INT(H433*J433)</f>
        <v>0</v>
      </c>
      <c r="M433" s="76"/>
      <c r="N433" s="77"/>
      <c r="BB433" s="7">
        <v>1</v>
      </c>
      <c r="BC433" s="7">
        <v>1</v>
      </c>
      <c r="BD433" s="7">
        <v>1</v>
      </c>
    </row>
    <row r="434" spans="1:60" ht="28.2" customHeight="1">
      <c r="A434" s="67"/>
      <c r="B434" s="68"/>
      <c r="C434" s="68"/>
      <c r="D434" s="69"/>
      <c r="E434" s="78" t="s">
        <v>427</v>
      </c>
      <c r="F434" s="79"/>
      <c r="G434" s="70"/>
      <c r="H434" s="71">
        <v>1</v>
      </c>
      <c r="I434" s="72" t="s">
        <v>26</v>
      </c>
      <c r="J434" s="73"/>
      <c r="K434" s="74"/>
      <c r="L434" s="75">
        <f>INT(H434*J434)</f>
        <v>0</v>
      </c>
      <c r="M434" s="76"/>
      <c r="N434" s="77"/>
      <c r="BB434" s="7">
        <v>1</v>
      </c>
      <c r="BC434" s="7">
        <v>1</v>
      </c>
      <c r="BD434" s="7">
        <v>1</v>
      </c>
    </row>
    <row r="435" spans="1:60" ht="28.2" customHeight="1">
      <c r="A435" s="67"/>
      <c r="B435" s="68"/>
      <c r="C435" s="68"/>
      <c r="D435" s="69"/>
      <c r="E435" s="70" t="s">
        <v>353</v>
      </c>
      <c r="F435" s="69"/>
      <c r="G435" s="70"/>
      <c r="H435" s="71">
        <v>1</v>
      </c>
      <c r="I435" s="72" t="s">
        <v>26</v>
      </c>
      <c r="J435" s="73"/>
      <c r="K435" s="74"/>
      <c r="L435" s="75">
        <f>INT(H435*J435)</f>
        <v>0</v>
      </c>
      <c r="M435" s="76"/>
      <c r="N435" s="77"/>
      <c r="BB435" s="7">
        <v>1</v>
      </c>
      <c r="BC435" s="7">
        <v>1</v>
      </c>
      <c r="BD435" s="7">
        <v>1</v>
      </c>
    </row>
    <row r="436" spans="1:60" ht="28.2" customHeight="1">
      <c r="A436" s="67"/>
      <c r="B436" s="68"/>
      <c r="C436" s="68"/>
      <c r="D436" s="69"/>
      <c r="E436" s="70" t="s">
        <v>142</v>
      </c>
      <c r="F436" s="69"/>
      <c r="G436" s="70"/>
      <c r="H436" s="71">
        <v>1</v>
      </c>
      <c r="I436" s="72" t="s">
        <v>26</v>
      </c>
      <c r="J436" s="73"/>
      <c r="K436" s="74"/>
      <c r="L436" s="75">
        <f>INT(H436*J436)</f>
        <v>0</v>
      </c>
      <c r="M436" s="76"/>
      <c r="N436" s="77"/>
      <c r="BB436" s="7">
        <v>1</v>
      </c>
      <c r="BC436" s="7">
        <v>1</v>
      </c>
      <c r="BD436" s="7">
        <v>1</v>
      </c>
    </row>
    <row r="437" spans="1:60" ht="28.2" customHeight="1">
      <c r="A437" s="67"/>
      <c r="B437" s="68"/>
      <c r="C437" s="68"/>
      <c r="D437" s="69"/>
      <c r="E437" s="70"/>
      <c r="F437" s="69"/>
      <c r="G437" s="70"/>
      <c r="H437" s="71"/>
      <c r="I437" s="72"/>
      <c r="J437" s="73"/>
      <c r="K437" s="74"/>
      <c r="L437" s="75">
        <f>INT(H437*J437)</f>
        <v>0</v>
      </c>
      <c r="M437" s="76"/>
      <c r="N437" s="77"/>
    </row>
    <row r="438" spans="1:60" ht="28.2" customHeight="1">
      <c r="A438" s="67"/>
      <c r="B438" s="68"/>
      <c r="C438" s="68" t="s">
        <v>756</v>
      </c>
      <c r="D438" s="69"/>
      <c r="E438" s="70"/>
      <c r="F438" s="69"/>
      <c r="G438" s="70"/>
      <c r="H438" s="71"/>
      <c r="I438" s="72"/>
      <c r="J438" s="73"/>
      <c r="K438" s="74" t="s">
        <v>35</v>
      </c>
      <c r="L438" s="75">
        <f>SUBTOTAL(9,L439:L442)</f>
        <v>0</v>
      </c>
      <c r="M438" s="76" t="s">
        <v>36</v>
      </c>
      <c r="N438" s="77"/>
      <c r="BA438" s="7">
        <f>小計!$F$89</f>
        <v>1</v>
      </c>
      <c r="BG438" s="7" t="str">
        <f>IF(小計!$L$89="","",小計!$L$89)</f>
        <v/>
      </c>
      <c r="BH438" s="7" t="e">
        <f>IF(小計!#REF!="","",小計!#REF!)</f>
        <v>#REF!</v>
      </c>
    </row>
    <row r="439" spans="1:60" ht="28.2" customHeight="1">
      <c r="A439" s="67"/>
      <c r="B439" s="68"/>
      <c r="C439" s="68"/>
      <c r="D439" s="69"/>
      <c r="E439" s="113" t="s">
        <v>429</v>
      </c>
      <c r="F439" s="80" t="s">
        <v>430</v>
      </c>
      <c r="G439" s="70"/>
      <c r="H439" s="111">
        <v>1</v>
      </c>
      <c r="I439" s="112" t="s">
        <v>107</v>
      </c>
      <c r="J439" s="73"/>
      <c r="K439" s="74"/>
      <c r="L439" s="75">
        <f>INT(H439*J439)</f>
        <v>0</v>
      </c>
      <c r="M439" s="76"/>
      <c r="N439" s="77"/>
      <c r="BB439" s="7">
        <v>1</v>
      </c>
      <c r="BC439" s="7">
        <v>1</v>
      </c>
      <c r="BD439" s="7">
        <v>1</v>
      </c>
    </row>
    <row r="440" spans="1:60" ht="28.2" customHeight="1">
      <c r="A440" s="67"/>
      <c r="B440" s="68"/>
      <c r="C440" s="68"/>
      <c r="D440" s="69"/>
      <c r="E440" s="113" t="s">
        <v>431</v>
      </c>
      <c r="F440" s="80" t="s">
        <v>432</v>
      </c>
      <c r="G440" s="70"/>
      <c r="H440" s="111">
        <v>1</v>
      </c>
      <c r="I440" s="112" t="s">
        <v>107</v>
      </c>
      <c r="J440" s="73"/>
      <c r="K440" s="74"/>
      <c r="L440" s="75">
        <f>INT(H440*J440)</f>
        <v>0</v>
      </c>
      <c r="M440" s="76"/>
      <c r="N440" s="77"/>
      <c r="BB440" s="7">
        <v>1</v>
      </c>
      <c r="BC440" s="7">
        <v>1</v>
      </c>
      <c r="BD440" s="7">
        <v>1</v>
      </c>
    </row>
    <row r="441" spans="1:60" ht="28.2" customHeight="1">
      <c r="A441" s="67"/>
      <c r="B441" s="68"/>
      <c r="C441" s="68"/>
      <c r="D441" s="69"/>
      <c r="E441" s="78" t="s">
        <v>56</v>
      </c>
      <c r="F441" s="79"/>
      <c r="G441" s="70"/>
      <c r="H441" s="111">
        <v>1</v>
      </c>
      <c r="I441" s="112" t="s">
        <v>107</v>
      </c>
      <c r="J441" s="73"/>
      <c r="K441" s="74"/>
      <c r="L441" s="75">
        <f>INT(H441*J441)</f>
        <v>0</v>
      </c>
      <c r="M441" s="76"/>
      <c r="N441" s="77"/>
      <c r="BB441" s="7">
        <v>1</v>
      </c>
      <c r="BC441" s="7">
        <v>1</v>
      </c>
      <c r="BD441" s="7">
        <v>1</v>
      </c>
    </row>
    <row r="442" spans="1:60" ht="28.2" customHeight="1" thickBot="1">
      <c r="A442" s="81"/>
      <c r="B442" s="82"/>
      <c r="C442" s="82"/>
      <c r="D442" s="83"/>
      <c r="E442" s="84"/>
      <c r="F442" s="83"/>
      <c r="G442" s="84"/>
      <c r="H442" s="85"/>
      <c r="I442" s="86"/>
      <c r="J442" s="87"/>
      <c r="K442" s="88"/>
      <c r="L442" s="89">
        <f>INT(H442*J442)</f>
        <v>0</v>
      </c>
      <c r="M442" s="90"/>
      <c r="N442" s="91"/>
    </row>
    <row r="443" spans="1:60" ht="28.2" customHeight="1">
      <c r="A443" s="92"/>
      <c r="B443" s="93"/>
      <c r="C443" s="93" t="s">
        <v>757</v>
      </c>
      <c r="D443" s="94"/>
      <c r="E443" s="95"/>
      <c r="F443" s="94"/>
      <c r="G443" s="95"/>
      <c r="H443" s="96"/>
      <c r="I443" s="97"/>
      <c r="J443" s="98"/>
      <c r="K443" s="99" t="s">
        <v>35</v>
      </c>
      <c r="L443" s="100">
        <f>SUBTOTAL(9,L444:L445)</f>
        <v>0</v>
      </c>
      <c r="M443" s="101" t="s">
        <v>36</v>
      </c>
      <c r="N443" s="102"/>
      <c r="BA443" s="7">
        <f>小計!$F$90</f>
        <v>1</v>
      </c>
      <c r="BG443" s="7" t="str">
        <f>IF(小計!$L$90="","",小計!$L$90)</f>
        <v/>
      </c>
      <c r="BH443" s="7" t="e">
        <f>IF(小計!#REF!="","",小計!#REF!)</f>
        <v>#REF!</v>
      </c>
    </row>
    <row r="444" spans="1:60" ht="28.2" customHeight="1">
      <c r="A444" s="67"/>
      <c r="B444" s="68"/>
      <c r="C444" s="68"/>
      <c r="D444" s="69"/>
      <c r="E444" s="78" t="s">
        <v>434</v>
      </c>
      <c r="F444" s="79" t="s">
        <v>435</v>
      </c>
      <c r="G444" s="70"/>
      <c r="H444" s="111">
        <v>40</v>
      </c>
      <c r="I444" s="112" t="s">
        <v>191</v>
      </c>
      <c r="J444" s="73"/>
      <c r="K444" s="74"/>
      <c r="L444" s="75">
        <f>INT(H444*J444)</f>
        <v>0</v>
      </c>
      <c r="M444" s="76"/>
      <c r="N444" s="77" t="s">
        <v>656</v>
      </c>
      <c r="BB444" s="7">
        <v>1</v>
      </c>
      <c r="BC444" s="7">
        <v>1</v>
      </c>
      <c r="BD444" s="7">
        <v>1</v>
      </c>
    </row>
    <row r="445" spans="1:60" ht="28.2" customHeight="1">
      <c r="A445" s="67"/>
      <c r="B445" s="68"/>
      <c r="C445" s="68"/>
      <c r="D445" s="69"/>
      <c r="E445" s="70"/>
      <c r="F445" s="69"/>
      <c r="G445" s="70"/>
      <c r="H445" s="71"/>
      <c r="I445" s="72"/>
      <c r="J445" s="73"/>
      <c r="K445" s="74"/>
      <c r="L445" s="75">
        <f>INT(H445*J445)</f>
        <v>0</v>
      </c>
      <c r="M445" s="76"/>
      <c r="N445" s="77"/>
    </row>
    <row r="446" spans="1:60" ht="28.2" customHeight="1">
      <c r="A446" s="67"/>
      <c r="B446" s="68" t="s">
        <v>758</v>
      </c>
      <c r="C446" s="68"/>
      <c r="D446" s="69"/>
      <c r="E446" s="70"/>
      <c r="F446" s="69"/>
      <c r="G446" s="70"/>
      <c r="H446" s="71"/>
      <c r="I446" s="72"/>
      <c r="J446" s="73"/>
      <c r="K446" s="74" t="s">
        <v>22</v>
      </c>
      <c r="L446" s="75">
        <f>SUBTOTAL(9,L447:L466)</f>
        <v>0</v>
      </c>
      <c r="M446" s="76" t="s">
        <v>23</v>
      </c>
      <c r="N446" s="77"/>
      <c r="BA446" s="7">
        <f>小計!$F$91</f>
        <v>1</v>
      </c>
      <c r="BG446" s="7" t="str">
        <f>IF(小計!$L$91="","",小計!$L$91)</f>
        <v/>
      </c>
      <c r="BH446" s="7" t="e">
        <f>IF(小計!#REF!="","",小計!#REF!)</f>
        <v>#REF!</v>
      </c>
    </row>
    <row r="447" spans="1:60" ht="28.2" customHeight="1">
      <c r="A447" s="67"/>
      <c r="B447" s="68"/>
      <c r="C447" s="68" t="s">
        <v>759</v>
      </c>
      <c r="D447" s="69"/>
      <c r="E447" s="70"/>
      <c r="F447" s="69"/>
      <c r="G447" s="70"/>
      <c r="H447" s="71"/>
      <c r="I447" s="72"/>
      <c r="J447" s="73"/>
      <c r="K447" s="74" t="s">
        <v>35</v>
      </c>
      <c r="L447" s="75">
        <f>SUBTOTAL(9,L448:L450)</f>
        <v>0</v>
      </c>
      <c r="M447" s="76" t="s">
        <v>36</v>
      </c>
      <c r="N447" s="77"/>
      <c r="BA447" s="7">
        <f>小計!$F$92</f>
        <v>1</v>
      </c>
      <c r="BG447" s="7" t="str">
        <f>IF(小計!$L$92="","",小計!$L$92)</f>
        <v/>
      </c>
      <c r="BH447" s="7" t="e">
        <f>IF(小計!#REF!="","",小計!#REF!)</f>
        <v>#REF!</v>
      </c>
    </row>
    <row r="448" spans="1:60" ht="28.2" customHeight="1">
      <c r="A448" s="67"/>
      <c r="B448" s="68"/>
      <c r="C448" s="68"/>
      <c r="D448" s="69"/>
      <c r="E448" s="70" t="s">
        <v>68</v>
      </c>
      <c r="F448" s="69" t="s">
        <v>437</v>
      </c>
      <c r="G448" s="70"/>
      <c r="H448" s="71">
        <v>1</v>
      </c>
      <c r="I448" s="72" t="s">
        <v>61</v>
      </c>
      <c r="J448" s="73"/>
      <c r="K448" s="74"/>
      <c r="L448" s="75">
        <f>INT(H448*J448)</f>
        <v>0</v>
      </c>
      <c r="M448" s="76"/>
      <c r="N448" s="77"/>
      <c r="BB448" s="7">
        <v>1</v>
      </c>
      <c r="BC448" s="7">
        <v>1</v>
      </c>
      <c r="BD448" s="7">
        <v>1</v>
      </c>
    </row>
    <row r="449" spans="1:60" ht="28.2" customHeight="1">
      <c r="A449" s="67"/>
      <c r="B449" s="68"/>
      <c r="C449" s="68"/>
      <c r="D449" s="69"/>
      <c r="E449" s="70" t="s">
        <v>63</v>
      </c>
      <c r="F449" s="69"/>
      <c r="G449" s="70"/>
      <c r="H449" s="71">
        <v>1</v>
      </c>
      <c r="I449" s="72" t="s">
        <v>26</v>
      </c>
      <c r="J449" s="73"/>
      <c r="K449" s="74"/>
      <c r="L449" s="75">
        <f>INT(H449*J449)</f>
        <v>0</v>
      </c>
      <c r="M449" s="76"/>
      <c r="N449" s="77"/>
      <c r="BB449" s="7">
        <v>1</v>
      </c>
      <c r="BC449" s="7">
        <v>1</v>
      </c>
      <c r="BD449" s="7">
        <v>1</v>
      </c>
    </row>
    <row r="450" spans="1:60" ht="28.2" customHeight="1">
      <c r="A450" s="67"/>
      <c r="B450" s="68"/>
      <c r="C450" s="68"/>
      <c r="D450" s="69"/>
      <c r="E450" s="70"/>
      <c r="F450" s="69"/>
      <c r="G450" s="70"/>
      <c r="H450" s="71"/>
      <c r="I450" s="72"/>
      <c r="J450" s="73"/>
      <c r="K450" s="74"/>
      <c r="L450" s="75">
        <f>INT(H450*J450)</f>
        <v>0</v>
      </c>
      <c r="M450" s="76"/>
      <c r="N450" s="77"/>
    </row>
    <row r="451" spans="1:60" ht="28.2" customHeight="1">
      <c r="A451" s="67"/>
      <c r="B451" s="68"/>
      <c r="C451" s="68" t="s">
        <v>760</v>
      </c>
      <c r="D451" s="69"/>
      <c r="E451" s="70"/>
      <c r="F451" s="69"/>
      <c r="G451" s="70"/>
      <c r="H451" s="71"/>
      <c r="I451" s="72"/>
      <c r="J451" s="73"/>
      <c r="K451" s="74" t="s">
        <v>35</v>
      </c>
      <c r="L451" s="75">
        <f>SUBTOTAL(9,L452:L454)</f>
        <v>0</v>
      </c>
      <c r="M451" s="76" t="s">
        <v>36</v>
      </c>
      <c r="N451" s="77"/>
      <c r="BA451" s="7">
        <f>小計!$F$93</f>
        <v>1</v>
      </c>
      <c r="BG451" s="7" t="str">
        <f>IF(小計!$L$93="","",小計!$L$93)</f>
        <v/>
      </c>
      <c r="BH451" s="7" t="e">
        <f>IF(小計!#REF!="","",小計!#REF!)</f>
        <v>#REF!</v>
      </c>
    </row>
    <row r="452" spans="1:60" ht="28.2" customHeight="1">
      <c r="A452" s="67"/>
      <c r="B452" s="68"/>
      <c r="C452" s="68"/>
      <c r="D452" s="69"/>
      <c r="E452" s="70" t="s">
        <v>439</v>
      </c>
      <c r="F452" s="69" t="s">
        <v>440</v>
      </c>
      <c r="G452" s="70"/>
      <c r="H452" s="71">
        <v>1</v>
      </c>
      <c r="I452" s="72" t="s">
        <v>61</v>
      </c>
      <c r="J452" s="73"/>
      <c r="K452" s="74"/>
      <c r="L452" s="75">
        <f>INT(H452*J452)</f>
        <v>0</v>
      </c>
      <c r="M452" s="76"/>
      <c r="N452" s="77"/>
      <c r="BB452" s="7">
        <v>1</v>
      </c>
      <c r="BC452" s="7">
        <v>1</v>
      </c>
      <c r="BD452" s="7">
        <v>1</v>
      </c>
    </row>
    <row r="453" spans="1:60" ht="28.2" customHeight="1">
      <c r="A453" s="67"/>
      <c r="B453" s="68"/>
      <c r="C453" s="68"/>
      <c r="D453" s="69"/>
      <c r="E453" s="70" t="s">
        <v>63</v>
      </c>
      <c r="F453" s="69"/>
      <c r="G453" s="70"/>
      <c r="H453" s="71">
        <v>1</v>
      </c>
      <c r="I453" s="72" t="s">
        <v>26</v>
      </c>
      <c r="J453" s="73"/>
      <c r="K453" s="74"/>
      <c r="L453" s="75">
        <f>INT(H453*J453)</f>
        <v>0</v>
      </c>
      <c r="M453" s="76"/>
      <c r="N453" s="77"/>
      <c r="BB453" s="7">
        <v>1</v>
      </c>
      <c r="BC453" s="7">
        <v>1</v>
      </c>
      <c r="BD453" s="7">
        <v>1</v>
      </c>
    </row>
    <row r="454" spans="1:60" ht="28.2" customHeight="1">
      <c r="A454" s="67"/>
      <c r="B454" s="68"/>
      <c r="C454" s="68"/>
      <c r="D454" s="69"/>
      <c r="E454" s="70"/>
      <c r="F454" s="69"/>
      <c r="G454" s="70"/>
      <c r="H454" s="71"/>
      <c r="I454" s="72"/>
      <c r="J454" s="73"/>
      <c r="K454" s="74"/>
      <c r="L454" s="75">
        <f>INT(H454*J454)</f>
        <v>0</v>
      </c>
      <c r="M454" s="76"/>
      <c r="N454" s="77"/>
    </row>
    <row r="455" spans="1:60" ht="28.2" customHeight="1">
      <c r="A455" s="67"/>
      <c r="B455" s="68"/>
      <c r="C455" s="68" t="s">
        <v>761</v>
      </c>
      <c r="D455" s="69"/>
      <c r="E455" s="70"/>
      <c r="F455" s="69"/>
      <c r="G455" s="70"/>
      <c r="H455" s="71"/>
      <c r="I455" s="72"/>
      <c r="J455" s="73"/>
      <c r="K455" s="74" t="s">
        <v>35</v>
      </c>
      <c r="L455" s="75">
        <f>SUBTOTAL(9,L456:L459)</f>
        <v>0</v>
      </c>
      <c r="M455" s="76" t="s">
        <v>36</v>
      </c>
      <c r="N455" s="77"/>
      <c r="BA455" s="7">
        <f>小計!$F$94</f>
        <v>1</v>
      </c>
      <c r="BG455" s="7" t="str">
        <f>IF(小計!$L$94="","",小計!$L$94)</f>
        <v/>
      </c>
      <c r="BH455" s="7" t="e">
        <f>IF(小計!#REF!="","",小計!#REF!)</f>
        <v>#REF!</v>
      </c>
    </row>
    <row r="456" spans="1:60" ht="28.2" customHeight="1">
      <c r="A456" s="67"/>
      <c r="B456" s="68"/>
      <c r="C456" s="68"/>
      <c r="D456" s="69"/>
      <c r="E456" s="78" t="s">
        <v>762</v>
      </c>
      <c r="F456" s="69" t="s">
        <v>763</v>
      </c>
      <c r="G456" s="70"/>
      <c r="H456" s="71">
        <v>1</v>
      </c>
      <c r="I456" s="72" t="s">
        <v>61</v>
      </c>
      <c r="J456" s="73"/>
      <c r="K456" s="74"/>
      <c r="L456" s="75">
        <f>INT(H456*J456)</f>
        <v>0</v>
      </c>
      <c r="M456" s="76"/>
      <c r="N456" s="77"/>
      <c r="BB456" s="7">
        <v>1</v>
      </c>
      <c r="BC456" s="7">
        <v>1</v>
      </c>
      <c r="BD456" s="7">
        <v>1</v>
      </c>
    </row>
    <row r="457" spans="1:60" ht="28.2" customHeight="1">
      <c r="A457" s="67"/>
      <c r="B457" s="68"/>
      <c r="C457" s="68"/>
      <c r="D457" s="69"/>
      <c r="E457" s="78" t="s">
        <v>442</v>
      </c>
      <c r="F457" s="69" t="s">
        <v>764</v>
      </c>
      <c r="G457" s="70"/>
      <c r="H457" s="71">
        <v>3</v>
      </c>
      <c r="I457" s="72" t="s">
        <v>61</v>
      </c>
      <c r="J457" s="73"/>
      <c r="K457" s="74"/>
      <c r="L457" s="75">
        <f>INT(H457*J457)</f>
        <v>0</v>
      </c>
      <c r="M457" s="76"/>
      <c r="N457" s="77"/>
      <c r="BB457" s="7">
        <v>1</v>
      </c>
      <c r="BC457" s="7">
        <v>1</v>
      </c>
      <c r="BD457" s="7">
        <v>1</v>
      </c>
    </row>
    <row r="458" spans="1:60" ht="28.2" customHeight="1">
      <c r="A458" s="67"/>
      <c r="B458" s="68"/>
      <c r="C458" s="68"/>
      <c r="D458" s="69"/>
      <c r="E458" s="70" t="s">
        <v>63</v>
      </c>
      <c r="F458" s="79"/>
      <c r="G458" s="70"/>
      <c r="H458" s="71">
        <v>1</v>
      </c>
      <c r="I458" s="72" t="s">
        <v>26</v>
      </c>
      <c r="J458" s="73"/>
      <c r="K458" s="74"/>
      <c r="L458" s="75">
        <f>INT(H458*J458)</f>
        <v>0</v>
      </c>
      <c r="M458" s="76"/>
      <c r="N458" s="77"/>
      <c r="BB458" s="7">
        <v>1</v>
      </c>
      <c r="BC458" s="7">
        <v>1</v>
      </c>
      <c r="BD458" s="7">
        <v>1</v>
      </c>
    </row>
    <row r="459" spans="1:60" ht="28.2" customHeight="1">
      <c r="A459" s="67"/>
      <c r="B459" s="68"/>
      <c r="C459" s="68"/>
      <c r="D459" s="69"/>
      <c r="E459" s="70"/>
      <c r="F459" s="69"/>
      <c r="G459" s="70"/>
      <c r="H459" s="71"/>
      <c r="I459" s="72"/>
      <c r="J459" s="73"/>
      <c r="K459" s="74"/>
      <c r="L459" s="75">
        <f>INT(H459*J459)</f>
        <v>0</v>
      </c>
      <c r="M459" s="76"/>
      <c r="N459" s="77"/>
    </row>
    <row r="460" spans="1:60" ht="28.2" customHeight="1">
      <c r="A460" s="67"/>
      <c r="B460" s="68"/>
      <c r="C460" s="68" t="s">
        <v>765</v>
      </c>
      <c r="D460" s="69"/>
      <c r="E460" s="70"/>
      <c r="F460" s="69"/>
      <c r="G460" s="70"/>
      <c r="H460" s="71"/>
      <c r="I460" s="72"/>
      <c r="J460" s="73"/>
      <c r="K460" s="74" t="s">
        <v>35</v>
      </c>
      <c r="L460" s="75">
        <f>SUBTOTAL(9,L461:L466)</f>
        <v>0</v>
      </c>
      <c r="M460" s="76" t="s">
        <v>36</v>
      </c>
      <c r="N460" s="77"/>
      <c r="BA460" s="7">
        <f>小計!$F$95</f>
        <v>1</v>
      </c>
      <c r="BG460" s="7" t="str">
        <f>IF(小計!$L$95="","",小計!$L$95)</f>
        <v/>
      </c>
      <c r="BH460" s="7" t="e">
        <f>IF(小計!#REF!="","",小計!#REF!)</f>
        <v>#REF!</v>
      </c>
    </row>
    <row r="461" spans="1:60" ht="28.2" customHeight="1">
      <c r="A461" s="67"/>
      <c r="B461" s="68"/>
      <c r="C461" s="68"/>
      <c r="D461" s="69"/>
      <c r="E461" s="103" t="s">
        <v>444</v>
      </c>
      <c r="F461" s="69" t="s">
        <v>445</v>
      </c>
      <c r="G461" s="70"/>
      <c r="H461" s="104">
        <v>1</v>
      </c>
      <c r="I461" s="72" t="s">
        <v>26</v>
      </c>
      <c r="J461" s="105"/>
      <c r="K461" s="74"/>
      <c r="L461" s="75">
        <f t="shared" ref="L461:L466" si="21">INT(H461*J461)</f>
        <v>0</v>
      </c>
      <c r="M461" s="76"/>
      <c r="N461" s="77"/>
      <c r="BB461" s="7">
        <v>1</v>
      </c>
      <c r="BC461" s="7">
        <v>1</v>
      </c>
      <c r="BD461" s="7">
        <v>1</v>
      </c>
    </row>
    <row r="462" spans="1:60" ht="28.2" customHeight="1" thickBot="1">
      <c r="A462" s="81"/>
      <c r="B462" s="82"/>
      <c r="C462" s="82"/>
      <c r="D462" s="83"/>
      <c r="E462" s="106"/>
      <c r="F462" s="83" t="s">
        <v>446</v>
      </c>
      <c r="G462" s="84"/>
      <c r="H462" s="107"/>
      <c r="I462" s="86"/>
      <c r="J462" s="115"/>
      <c r="K462" s="88"/>
      <c r="L462" s="89">
        <f t="shared" si="21"/>
        <v>0</v>
      </c>
      <c r="M462" s="90"/>
      <c r="N462" s="91"/>
      <c r="BB462" s="7">
        <v>1</v>
      </c>
      <c r="BC462" s="7">
        <v>1</v>
      </c>
      <c r="BD462" s="7">
        <v>1</v>
      </c>
    </row>
    <row r="463" spans="1:60" ht="28.2" customHeight="1">
      <c r="A463" s="92"/>
      <c r="B463" s="93"/>
      <c r="C463" s="93"/>
      <c r="D463" s="94"/>
      <c r="E463" s="108"/>
      <c r="F463" s="94" t="s">
        <v>447</v>
      </c>
      <c r="G463" s="95"/>
      <c r="H463" s="109"/>
      <c r="I463" s="97"/>
      <c r="J463" s="110"/>
      <c r="K463" s="99"/>
      <c r="L463" s="100">
        <f t="shared" si="21"/>
        <v>0</v>
      </c>
      <c r="M463" s="101"/>
      <c r="N463" s="102"/>
      <c r="BB463" s="7">
        <v>1</v>
      </c>
      <c r="BC463" s="7">
        <v>1</v>
      </c>
      <c r="BD463" s="7">
        <v>1</v>
      </c>
    </row>
    <row r="464" spans="1:60" ht="28.2" customHeight="1">
      <c r="A464" s="67"/>
      <c r="B464" s="68"/>
      <c r="C464" s="68"/>
      <c r="D464" s="69"/>
      <c r="E464" s="78" t="s">
        <v>448</v>
      </c>
      <c r="F464" s="79" t="s">
        <v>449</v>
      </c>
      <c r="G464" s="70"/>
      <c r="H464" s="71">
        <v>1</v>
      </c>
      <c r="I464" s="72" t="s">
        <v>61</v>
      </c>
      <c r="J464" s="73"/>
      <c r="K464" s="74"/>
      <c r="L464" s="75">
        <f t="shared" si="21"/>
        <v>0</v>
      </c>
      <c r="M464" s="76"/>
      <c r="N464" s="77"/>
      <c r="BB464" s="7">
        <v>1</v>
      </c>
      <c r="BC464" s="7">
        <v>1</v>
      </c>
      <c r="BD464" s="7">
        <v>1</v>
      </c>
    </row>
    <row r="465" spans="1:60" ht="28.2" customHeight="1">
      <c r="A465" s="67"/>
      <c r="B465" s="68"/>
      <c r="C465" s="68"/>
      <c r="D465" s="69"/>
      <c r="E465" s="78" t="s">
        <v>450</v>
      </c>
      <c r="F465" s="79"/>
      <c r="G465" s="70"/>
      <c r="H465" s="71">
        <v>1</v>
      </c>
      <c r="I465" s="72" t="s">
        <v>26</v>
      </c>
      <c r="J465" s="73"/>
      <c r="K465" s="74"/>
      <c r="L465" s="75">
        <f t="shared" si="21"/>
        <v>0</v>
      </c>
      <c r="M465" s="76"/>
      <c r="N465" s="77"/>
      <c r="BB465" s="7">
        <v>1</v>
      </c>
      <c r="BC465" s="7">
        <v>1</v>
      </c>
      <c r="BD465" s="7">
        <v>1</v>
      </c>
    </row>
    <row r="466" spans="1:60" ht="28.2" customHeight="1">
      <c r="A466" s="67"/>
      <c r="B466" s="68"/>
      <c r="C466" s="68"/>
      <c r="D466" s="69"/>
      <c r="E466" s="70"/>
      <c r="F466" s="69"/>
      <c r="G466" s="70"/>
      <c r="H466" s="71"/>
      <c r="I466" s="72"/>
      <c r="J466" s="73"/>
      <c r="K466" s="74"/>
      <c r="L466" s="75">
        <f t="shared" si="21"/>
        <v>0</v>
      </c>
      <c r="M466" s="76"/>
      <c r="N466" s="77"/>
    </row>
    <row r="467" spans="1:60" ht="28.2" customHeight="1">
      <c r="A467" s="67"/>
      <c r="B467" s="68" t="s">
        <v>766</v>
      </c>
      <c r="C467" s="68"/>
      <c r="D467" s="69"/>
      <c r="E467" s="70"/>
      <c r="F467" s="69"/>
      <c r="G467" s="70"/>
      <c r="H467" s="71"/>
      <c r="I467" s="72"/>
      <c r="J467" s="73"/>
      <c r="K467" s="74" t="s">
        <v>22</v>
      </c>
      <c r="L467" s="75">
        <f>SUBTOTAL(9,L468:L482)</f>
        <v>0</v>
      </c>
      <c r="M467" s="76" t="s">
        <v>23</v>
      </c>
      <c r="N467" s="77"/>
      <c r="BA467" s="7">
        <f>小計!$F$96</f>
        <v>1</v>
      </c>
      <c r="BG467" s="7" t="str">
        <f>IF(小計!$L$96="","",小計!$L$96)</f>
        <v/>
      </c>
      <c r="BH467" s="7" t="e">
        <f>IF(小計!#REF!="","",小計!#REF!)</f>
        <v>#REF!</v>
      </c>
    </row>
    <row r="468" spans="1:60" ht="28.2" customHeight="1">
      <c r="A468" s="67"/>
      <c r="B468" s="68"/>
      <c r="C468" s="68" t="s">
        <v>767</v>
      </c>
      <c r="D468" s="69"/>
      <c r="E468" s="70"/>
      <c r="F468" s="69"/>
      <c r="G468" s="70"/>
      <c r="H468" s="71"/>
      <c r="I468" s="72"/>
      <c r="J468" s="73"/>
      <c r="K468" s="74" t="s">
        <v>35</v>
      </c>
      <c r="L468" s="75">
        <f>SUBTOTAL(9,L469:L474)</f>
        <v>0</v>
      </c>
      <c r="M468" s="76" t="s">
        <v>36</v>
      </c>
      <c r="N468" s="77"/>
      <c r="BA468" s="7">
        <f>小計!$F$97</f>
        <v>1</v>
      </c>
      <c r="BG468" s="7" t="str">
        <f>IF(小計!$L$97="","",小計!$L$97)</f>
        <v/>
      </c>
      <c r="BH468" s="7" t="e">
        <f>IF(小計!#REF!="","",小計!#REF!)</f>
        <v>#REF!</v>
      </c>
    </row>
    <row r="469" spans="1:60" ht="28.2" customHeight="1">
      <c r="A469" s="67"/>
      <c r="B469" s="68"/>
      <c r="C469" s="68"/>
      <c r="D469" s="69"/>
      <c r="E469" s="78" t="s">
        <v>452</v>
      </c>
      <c r="F469" s="79" t="s">
        <v>453</v>
      </c>
      <c r="G469" s="70"/>
      <c r="H469" s="119">
        <v>1</v>
      </c>
      <c r="I469" s="112" t="s">
        <v>107</v>
      </c>
      <c r="J469" s="105"/>
      <c r="K469" s="74"/>
      <c r="L469" s="75">
        <f t="shared" ref="L469:L474" si="22">INT(H469*J469)</f>
        <v>0</v>
      </c>
      <c r="M469" s="76"/>
      <c r="N469" s="77"/>
      <c r="BB469" s="7">
        <v>1</v>
      </c>
      <c r="BC469" s="7">
        <v>1</v>
      </c>
      <c r="BD469" s="7">
        <v>1</v>
      </c>
    </row>
    <row r="470" spans="1:60" ht="28.2" customHeight="1">
      <c r="A470" s="67"/>
      <c r="B470" s="68"/>
      <c r="C470" s="68"/>
      <c r="D470" s="69"/>
      <c r="E470" s="78" t="s">
        <v>450</v>
      </c>
      <c r="F470" s="79"/>
      <c r="G470" s="70"/>
      <c r="H470" s="119">
        <v>1</v>
      </c>
      <c r="I470" s="112" t="s">
        <v>107</v>
      </c>
      <c r="J470" s="105"/>
      <c r="K470" s="74"/>
      <c r="L470" s="75">
        <f t="shared" si="22"/>
        <v>0</v>
      </c>
      <c r="M470" s="76"/>
      <c r="N470" s="77"/>
      <c r="BB470" s="7">
        <v>1</v>
      </c>
      <c r="BC470" s="7">
        <v>1</v>
      </c>
      <c r="BD470" s="7">
        <v>1</v>
      </c>
    </row>
    <row r="471" spans="1:60" ht="28.2" customHeight="1">
      <c r="A471" s="67"/>
      <c r="B471" s="68"/>
      <c r="C471" s="68"/>
      <c r="D471" s="69"/>
      <c r="E471" s="78" t="s">
        <v>454</v>
      </c>
      <c r="F471" s="79" t="s">
        <v>455</v>
      </c>
      <c r="G471" s="70"/>
      <c r="H471" s="119">
        <v>1</v>
      </c>
      <c r="I471" s="112" t="s">
        <v>107</v>
      </c>
      <c r="J471" s="105"/>
      <c r="K471" s="74"/>
      <c r="L471" s="75">
        <f t="shared" si="22"/>
        <v>0</v>
      </c>
      <c r="M471" s="76"/>
      <c r="N471" s="77"/>
      <c r="BB471" s="7">
        <v>1</v>
      </c>
      <c r="BC471" s="7">
        <v>1</v>
      </c>
      <c r="BD471" s="7">
        <v>1</v>
      </c>
    </row>
    <row r="472" spans="1:60" ht="28.2" customHeight="1">
      <c r="A472" s="67"/>
      <c r="B472" s="68"/>
      <c r="C472" s="68"/>
      <c r="D472" s="69"/>
      <c r="E472" s="78" t="s">
        <v>456</v>
      </c>
      <c r="F472" s="79" t="s">
        <v>457</v>
      </c>
      <c r="G472" s="70"/>
      <c r="H472" s="119">
        <v>1</v>
      </c>
      <c r="I472" s="112" t="s">
        <v>26</v>
      </c>
      <c r="J472" s="105"/>
      <c r="K472" s="74"/>
      <c r="L472" s="75">
        <f t="shared" si="22"/>
        <v>0</v>
      </c>
      <c r="M472" s="76"/>
      <c r="N472" s="77"/>
      <c r="BB472" s="7">
        <v>1</v>
      </c>
      <c r="BC472" s="7">
        <v>1</v>
      </c>
      <c r="BD472" s="7">
        <v>1</v>
      </c>
    </row>
    <row r="473" spans="1:60" ht="28.2" customHeight="1">
      <c r="A473" s="67"/>
      <c r="B473" s="68"/>
      <c r="C473" s="68"/>
      <c r="D473" s="69"/>
      <c r="E473" s="78" t="s">
        <v>450</v>
      </c>
      <c r="F473" s="79"/>
      <c r="G473" s="70"/>
      <c r="H473" s="119">
        <v>1</v>
      </c>
      <c r="I473" s="112" t="s">
        <v>26</v>
      </c>
      <c r="J473" s="105"/>
      <c r="K473" s="74"/>
      <c r="L473" s="75">
        <f t="shared" si="22"/>
        <v>0</v>
      </c>
      <c r="M473" s="76"/>
      <c r="N473" s="77"/>
      <c r="BB473" s="7">
        <v>1</v>
      </c>
      <c r="BC473" s="7">
        <v>1</v>
      </c>
      <c r="BD473" s="7">
        <v>1</v>
      </c>
    </row>
    <row r="474" spans="1:60" ht="28.2" customHeight="1">
      <c r="A474" s="67"/>
      <c r="B474" s="68"/>
      <c r="C474" s="68"/>
      <c r="D474" s="69"/>
      <c r="E474" s="70"/>
      <c r="F474" s="69"/>
      <c r="G474" s="70"/>
      <c r="H474" s="104"/>
      <c r="I474" s="72"/>
      <c r="J474" s="105"/>
      <c r="K474" s="74"/>
      <c r="L474" s="75">
        <f t="shared" si="22"/>
        <v>0</v>
      </c>
      <c r="M474" s="76"/>
      <c r="N474" s="77"/>
    </row>
    <row r="475" spans="1:60" ht="28.2" customHeight="1">
      <c r="A475" s="67"/>
      <c r="B475" s="68"/>
      <c r="C475" s="68" t="s">
        <v>768</v>
      </c>
      <c r="D475" s="69"/>
      <c r="E475" s="70"/>
      <c r="F475" s="69"/>
      <c r="G475" s="70"/>
      <c r="H475" s="104"/>
      <c r="I475" s="72"/>
      <c r="J475" s="105"/>
      <c r="K475" s="74" t="s">
        <v>35</v>
      </c>
      <c r="L475" s="75">
        <f>SUBTOTAL(9,L476:L478)</f>
        <v>0</v>
      </c>
      <c r="M475" s="76" t="s">
        <v>36</v>
      </c>
      <c r="N475" s="77"/>
      <c r="BA475" s="7">
        <f>小計!$F$98</f>
        <v>1</v>
      </c>
      <c r="BG475" s="7" t="str">
        <f>IF(小計!$L$98="","",小計!$L$98)</f>
        <v/>
      </c>
      <c r="BH475" s="7" t="e">
        <f>IF(小計!#REF!="","",小計!#REF!)</f>
        <v>#REF!</v>
      </c>
    </row>
    <row r="476" spans="1:60" ht="28.2" customHeight="1">
      <c r="A476" s="67"/>
      <c r="B476" s="68"/>
      <c r="C476" s="68"/>
      <c r="D476" s="69"/>
      <c r="E476" s="70" t="s">
        <v>459</v>
      </c>
      <c r="F476" s="69" t="s">
        <v>460</v>
      </c>
      <c r="G476" s="70"/>
      <c r="H476" s="104">
        <v>2</v>
      </c>
      <c r="I476" s="72" t="s">
        <v>373</v>
      </c>
      <c r="J476" s="105"/>
      <c r="K476" s="74"/>
      <c r="L476" s="75">
        <f>INT(H476*J476)</f>
        <v>0</v>
      </c>
      <c r="M476" s="76"/>
      <c r="N476" s="77"/>
      <c r="BB476" s="7">
        <v>1</v>
      </c>
      <c r="BC476" s="7">
        <v>1</v>
      </c>
      <c r="BD476" s="7">
        <v>1</v>
      </c>
    </row>
    <row r="477" spans="1:60" ht="28.2" customHeight="1">
      <c r="A477" s="67"/>
      <c r="B477" s="68"/>
      <c r="C477" s="68"/>
      <c r="D477" s="69"/>
      <c r="E477" s="70" t="s">
        <v>461</v>
      </c>
      <c r="F477" s="69" t="s">
        <v>462</v>
      </c>
      <c r="G477" s="70"/>
      <c r="H477" s="104">
        <v>1</v>
      </c>
      <c r="I477" s="72" t="s">
        <v>373</v>
      </c>
      <c r="J477" s="105"/>
      <c r="K477" s="74"/>
      <c r="L477" s="75">
        <f>INT(H477*J477)</f>
        <v>0</v>
      </c>
      <c r="M477" s="76"/>
      <c r="N477" s="77"/>
      <c r="BB477" s="7">
        <v>1</v>
      </c>
      <c r="BC477" s="7">
        <v>1</v>
      </c>
      <c r="BD477" s="7">
        <v>1</v>
      </c>
    </row>
    <row r="478" spans="1:60" ht="28.2" customHeight="1">
      <c r="A478" s="67"/>
      <c r="B478" s="68"/>
      <c r="C478" s="68"/>
      <c r="D478" s="69"/>
      <c r="E478" s="70"/>
      <c r="F478" s="69"/>
      <c r="G478" s="70"/>
      <c r="H478" s="104"/>
      <c r="I478" s="72"/>
      <c r="J478" s="105"/>
      <c r="K478" s="74"/>
      <c r="L478" s="75">
        <f>INT(H478*J478)</f>
        <v>0</v>
      </c>
      <c r="M478" s="76"/>
      <c r="N478" s="77"/>
    </row>
    <row r="479" spans="1:60" ht="28.2" customHeight="1">
      <c r="A479" s="67"/>
      <c r="B479" s="68"/>
      <c r="C479" s="68" t="s">
        <v>769</v>
      </c>
      <c r="D479" s="69"/>
      <c r="E479" s="70"/>
      <c r="F479" s="69"/>
      <c r="G479" s="70"/>
      <c r="H479" s="104"/>
      <c r="I479" s="72"/>
      <c r="J479" s="105"/>
      <c r="K479" s="74" t="s">
        <v>35</v>
      </c>
      <c r="L479" s="181" t="s">
        <v>790</v>
      </c>
      <c r="M479" s="76" t="s">
        <v>36</v>
      </c>
      <c r="N479" s="77"/>
      <c r="BA479" s="7">
        <f>小計!$F$99</f>
        <v>1</v>
      </c>
      <c r="BG479" s="7" t="str">
        <f>IF(小計!$L$99="","",小計!$L$99)</f>
        <v/>
      </c>
      <c r="BH479" s="7" t="e">
        <f>IF(小計!#REF!="","",小計!#REF!)</f>
        <v>#REF!</v>
      </c>
    </row>
    <row r="480" spans="1:60" ht="28.2" customHeight="1">
      <c r="A480" s="67"/>
      <c r="B480" s="68"/>
      <c r="C480" s="68"/>
      <c r="D480" s="69"/>
      <c r="E480" s="78" t="s">
        <v>464</v>
      </c>
      <c r="F480" s="79" t="s">
        <v>201</v>
      </c>
      <c r="G480" s="70"/>
      <c r="H480" s="119"/>
      <c r="I480" s="112"/>
      <c r="J480" s="105"/>
      <c r="K480" s="74"/>
      <c r="L480" s="181" t="s">
        <v>790</v>
      </c>
      <c r="M480" s="76"/>
      <c r="N480" s="77"/>
      <c r="BB480" s="7">
        <v>1</v>
      </c>
      <c r="BC480" s="7">
        <v>1</v>
      </c>
      <c r="BD480" s="7">
        <v>1</v>
      </c>
    </row>
    <row r="481" spans="1:60" ht="28.2" customHeight="1">
      <c r="A481" s="67"/>
      <c r="B481" s="68"/>
      <c r="C481" s="68"/>
      <c r="D481" s="69"/>
      <c r="E481" s="78" t="s">
        <v>465</v>
      </c>
      <c r="F481" s="79" t="s">
        <v>201</v>
      </c>
      <c r="G481" s="70"/>
      <c r="H481" s="119"/>
      <c r="I481" s="112"/>
      <c r="J481" s="105"/>
      <c r="K481" s="74"/>
      <c r="L481" s="181" t="s">
        <v>790</v>
      </c>
      <c r="M481" s="76"/>
      <c r="N481" s="77"/>
      <c r="BB481" s="7">
        <v>1</v>
      </c>
      <c r="BC481" s="7">
        <v>1</v>
      </c>
      <c r="BD481" s="7">
        <v>1</v>
      </c>
    </row>
    <row r="482" spans="1:60" ht="28.2" customHeight="1" thickBot="1">
      <c r="A482" s="81"/>
      <c r="B482" s="82"/>
      <c r="C482" s="82"/>
      <c r="D482" s="83"/>
      <c r="E482" s="84"/>
      <c r="F482" s="83"/>
      <c r="G482" s="84"/>
      <c r="H482" s="190"/>
      <c r="I482" s="86"/>
      <c r="J482" s="191"/>
      <c r="K482" s="88"/>
      <c r="L482" s="89">
        <f>INT(H482*J482)</f>
        <v>0</v>
      </c>
      <c r="M482" s="90"/>
      <c r="N482" s="91"/>
    </row>
    <row r="483" spans="1:60" ht="28.2" customHeight="1">
      <c r="A483" s="92"/>
      <c r="B483" s="93" t="s">
        <v>770</v>
      </c>
      <c r="C483" s="93"/>
      <c r="D483" s="94"/>
      <c r="E483" s="95"/>
      <c r="F483" s="94"/>
      <c r="G483" s="95"/>
      <c r="H483" s="96"/>
      <c r="I483" s="97"/>
      <c r="J483" s="98"/>
      <c r="K483" s="99" t="s">
        <v>22</v>
      </c>
      <c r="L483" s="100">
        <f>SUBTOTAL(9,L484:L486)</f>
        <v>0</v>
      </c>
      <c r="M483" s="101" t="s">
        <v>23</v>
      </c>
      <c r="N483" s="102"/>
      <c r="BA483" s="7">
        <f>小計!$F$100</f>
        <v>1</v>
      </c>
      <c r="BG483" s="7" t="str">
        <f>IF(小計!$L$100="","",小計!$L$100)</f>
        <v/>
      </c>
      <c r="BH483" s="7" t="e">
        <f>IF(小計!#REF!="","",小計!#REF!)</f>
        <v>#REF!</v>
      </c>
    </row>
    <row r="484" spans="1:60" ht="28.2" customHeight="1">
      <c r="A484" s="67"/>
      <c r="B484" s="68"/>
      <c r="C484" s="68"/>
      <c r="D484" s="69"/>
      <c r="E484" s="103" t="s">
        <v>211</v>
      </c>
      <c r="F484" s="69" t="s">
        <v>466</v>
      </c>
      <c r="G484" s="70"/>
      <c r="H484" s="104">
        <v>8</v>
      </c>
      <c r="I484" s="72" t="s">
        <v>213</v>
      </c>
      <c r="J484" s="105"/>
      <c r="K484" s="74"/>
      <c r="L484" s="75">
        <f>INT(H484*J484)</f>
        <v>0</v>
      </c>
      <c r="M484" s="76"/>
      <c r="N484" s="77"/>
      <c r="BB484" s="7">
        <v>1</v>
      </c>
      <c r="BC484" s="7">
        <v>1</v>
      </c>
    </row>
    <row r="485" spans="1:60" ht="28.2" customHeight="1">
      <c r="A485" s="67"/>
      <c r="B485" s="68"/>
      <c r="C485" s="68"/>
      <c r="D485" s="69"/>
      <c r="E485" s="103" t="s">
        <v>377</v>
      </c>
      <c r="F485" s="69"/>
      <c r="G485" s="70"/>
      <c r="H485" s="104">
        <v>1</v>
      </c>
      <c r="I485" s="72" t="s">
        <v>26</v>
      </c>
      <c r="J485" s="105"/>
      <c r="K485" s="74"/>
      <c r="L485" s="75">
        <f>INT(H485*J485)</f>
        <v>0</v>
      </c>
      <c r="M485" s="76"/>
      <c r="N485" s="77"/>
      <c r="BB485" s="7">
        <v>1</v>
      </c>
      <c r="BC485" s="7">
        <v>1</v>
      </c>
    </row>
    <row r="486" spans="1:60" ht="28.2" customHeight="1">
      <c r="A486" s="67"/>
      <c r="B486" s="68"/>
      <c r="C486" s="68"/>
      <c r="D486" s="69"/>
      <c r="E486" s="70"/>
      <c r="F486" s="69"/>
      <c r="G486" s="70"/>
      <c r="H486" s="71"/>
      <c r="I486" s="72"/>
      <c r="J486" s="73"/>
      <c r="K486" s="74"/>
      <c r="L486" s="75">
        <f>INT(H486*J486)</f>
        <v>0</v>
      </c>
      <c r="M486" s="76"/>
      <c r="N486" s="77"/>
    </row>
    <row r="487" spans="1:60" ht="28.2" customHeight="1">
      <c r="A487" s="67"/>
      <c r="B487" s="68" t="s">
        <v>771</v>
      </c>
      <c r="C487" s="68"/>
      <c r="D487" s="69"/>
      <c r="E487" s="70"/>
      <c r="F487" s="69"/>
      <c r="G487" s="70"/>
      <c r="H487" s="71"/>
      <c r="I487" s="72"/>
      <c r="J487" s="73"/>
      <c r="K487" s="74" t="s">
        <v>22</v>
      </c>
      <c r="L487" s="75">
        <f>SUBTOTAL(9,L488:L509)</f>
        <v>0</v>
      </c>
      <c r="M487" s="76" t="s">
        <v>23</v>
      </c>
      <c r="N487" s="77"/>
      <c r="BA487" s="7">
        <f>小計!$F$101</f>
        <v>1</v>
      </c>
      <c r="BG487" s="7" t="str">
        <f>IF(小計!$L$101="","",小計!$L$101)</f>
        <v/>
      </c>
      <c r="BH487" s="7" t="e">
        <f>IF(小計!#REF!="","",小計!#REF!)</f>
        <v>#REF!</v>
      </c>
    </row>
    <row r="488" spans="1:60" ht="28.2" customHeight="1">
      <c r="A488" s="67"/>
      <c r="B488" s="68"/>
      <c r="C488" s="68"/>
      <c r="D488" s="69"/>
      <c r="E488" s="103" t="s">
        <v>237</v>
      </c>
      <c r="F488" s="69" t="s">
        <v>467</v>
      </c>
      <c r="G488" s="70"/>
      <c r="H488" s="104">
        <v>3</v>
      </c>
      <c r="I488" s="72" t="s">
        <v>61</v>
      </c>
      <c r="J488" s="105"/>
      <c r="K488" s="74"/>
      <c r="L488" s="75">
        <f t="shared" ref="L488:L509" si="23">INT(H488*J488)</f>
        <v>0</v>
      </c>
      <c r="M488" s="76"/>
      <c r="N488" s="77"/>
      <c r="BB488" s="7">
        <v>1</v>
      </c>
      <c r="BC488" s="7">
        <v>1</v>
      </c>
    </row>
    <row r="489" spans="1:60" ht="28.2" customHeight="1">
      <c r="A489" s="67"/>
      <c r="B489" s="68"/>
      <c r="C489" s="68"/>
      <c r="D489" s="69"/>
      <c r="E489" s="103" t="s">
        <v>468</v>
      </c>
      <c r="F489" s="69" t="s">
        <v>469</v>
      </c>
      <c r="G489" s="70"/>
      <c r="H489" s="104">
        <v>1</v>
      </c>
      <c r="I489" s="72" t="s">
        <v>61</v>
      </c>
      <c r="J489" s="105"/>
      <c r="K489" s="74"/>
      <c r="L489" s="75">
        <f t="shared" si="23"/>
        <v>0</v>
      </c>
      <c r="M489" s="76"/>
      <c r="N489" s="77"/>
      <c r="BB489" s="7">
        <v>1</v>
      </c>
      <c r="BC489" s="7">
        <v>1</v>
      </c>
    </row>
    <row r="490" spans="1:60" ht="28.2" customHeight="1">
      <c r="A490" s="67"/>
      <c r="B490" s="68"/>
      <c r="C490" s="68"/>
      <c r="D490" s="69"/>
      <c r="E490" s="103" t="s">
        <v>468</v>
      </c>
      <c r="F490" s="69" t="s">
        <v>470</v>
      </c>
      <c r="G490" s="70"/>
      <c r="H490" s="104">
        <v>2</v>
      </c>
      <c r="I490" s="72" t="s">
        <v>61</v>
      </c>
      <c r="J490" s="105"/>
      <c r="K490" s="74"/>
      <c r="L490" s="75">
        <f t="shared" si="23"/>
        <v>0</v>
      </c>
      <c r="M490" s="76"/>
      <c r="N490" s="77"/>
      <c r="BB490" s="7">
        <v>1</v>
      </c>
      <c r="BC490" s="7">
        <v>1</v>
      </c>
    </row>
    <row r="491" spans="1:60" ht="28.2" customHeight="1">
      <c r="A491" s="67"/>
      <c r="B491" s="68"/>
      <c r="C491" s="68"/>
      <c r="D491" s="69"/>
      <c r="E491" s="103" t="s">
        <v>248</v>
      </c>
      <c r="F491" s="69" t="s">
        <v>471</v>
      </c>
      <c r="G491" s="70"/>
      <c r="H491" s="104">
        <v>1</v>
      </c>
      <c r="I491" s="72" t="s">
        <v>61</v>
      </c>
      <c r="J491" s="105"/>
      <c r="K491" s="74"/>
      <c r="L491" s="75">
        <f t="shared" si="23"/>
        <v>0</v>
      </c>
      <c r="M491" s="76"/>
      <c r="N491" s="77"/>
      <c r="BB491" s="7">
        <v>1</v>
      </c>
      <c r="BC491" s="7">
        <v>1</v>
      </c>
    </row>
    <row r="492" spans="1:60" ht="28.2" customHeight="1">
      <c r="A492" s="67"/>
      <c r="B492" s="68"/>
      <c r="C492" s="68"/>
      <c r="D492" s="69"/>
      <c r="E492" s="103" t="s">
        <v>248</v>
      </c>
      <c r="F492" s="69" t="s">
        <v>472</v>
      </c>
      <c r="G492" s="70"/>
      <c r="H492" s="104">
        <v>2</v>
      </c>
      <c r="I492" s="72" t="s">
        <v>61</v>
      </c>
      <c r="J492" s="105"/>
      <c r="K492" s="74"/>
      <c r="L492" s="75">
        <f t="shared" si="23"/>
        <v>0</v>
      </c>
      <c r="M492" s="76"/>
      <c r="N492" s="77"/>
      <c r="BB492" s="7">
        <v>1</v>
      </c>
      <c r="BC492" s="7">
        <v>1</v>
      </c>
    </row>
    <row r="493" spans="1:60" ht="28.2" customHeight="1">
      <c r="A493" s="67"/>
      <c r="B493" s="68"/>
      <c r="C493" s="68"/>
      <c r="D493" s="69"/>
      <c r="E493" s="103" t="s">
        <v>473</v>
      </c>
      <c r="F493" s="69" t="s">
        <v>474</v>
      </c>
      <c r="G493" s="70"/>
      <c r="H493" s="104">
        <v>1</v>
      </c>
      <c r="I493" s="72" t="s">
        <v>61</v>
      </c>
      <c r="J493" s="105"/>
      <c r="K493" s="74"/>
      <c r="L493" s="75">
        <f t="shared" si="23"/>
        <v>0</v>
      </c>
      <c r="M493" s="76"/>
      <c r="N493" s="77"/>
      <c r="BB493" s="7">
        <v>1</v>
      </c>
      <c r="BC493" s="7">
        <v>1</v>
      </c>
    </row>
    <row r="494" spans="1:60" ht="28.2" customHeight="1">
      <c r="A494" s="67"/>
      <c r="B494" s="68"/>
      <c r="C494" s="68"/>
      <c r="D494" s="69"/>
      <c r="E494" s="103" t="s">
        <v>475</v>
      </c>
      <c r="F494" s="69" t="s">
        <v>476</v>
      </c>
      <c r="G494" s="70"/>
      <c r="H494" s="104">
        <v>1</v>
      </c>
      <c r="I494" s="72" t="s">
        <v>61</v>
      </c>
      <c r="J494" s="105"/>
      <c r="K494" s="74"/>
      <c r="L494" s="75">
        <f t="shared" si="23"/>
        <v>0</v>
      </c>
      <c r="M494" s="76"/>
      <c r="N494" s="77"/>
      <c r="BB494" s="7">
        <v>1</v>
      </c>
      <c r="BC494" s="7">
        <v>1</v>
      </c>
    </row>
    <row r="495" spans="1:60" ht="28.2" customHeight="1">
      <c r="A495" s="67"/>
      <c r="B495" s="68"/>
      <c r="C495" s="68"/>
      <c r="D495" s="69"/>
      <c r="E495" s="103" t="s">
        <v>243</v>
      </c>
      <c r="F495" s="69" t="s">
        <v>477</v>
      </c>
      <c r="G495" s="70"/>
      <c r="H495" s="104">
        <v>3</v>
      </c>
      <c r="I495" s="72" t="s">
        <v>61</v>
      </c>
      <c r="J495" s="105"/>
      <c r="K495" s="74"/>
      <c r="L495" s="75">
        <f t="shared" si="23"/>
        <v>0</v>
      </c>
      <c r="M495" s="76"/>
      <c r="N495" s="77"/>
      <c r="BB495" s="7">
        <v>1</v>
      </c>
      <c r="BC495" s="7">
        <v>1</v>
      </c>
    </row>
    <row r="496" spans="1:60" ht="28.2" customHeight="1">
      <c r="A496" s="67"/>
      <c r="B496" s="68"/>
      <c r="C496" s="68"/>
      <c r="D496" s="69"/>
      <c r="E496" s="103" t="s">
        <v>478</v>
      </c>
      <c r="F496" s="69" t="s">
        <v>479</v>
      </c>
      <c r="G496" s="70"/>
      <c r="H496" s="104">
        <v>3</v>
      </c>
      <c r="I496" s="72" t="s">
        <v>61</v>
      </c>
      <c r="J496" s="105"/>
      <c r="K496" s="74"/>
      <c r="L496" s="75">
        <f t="shared" si="23"/>
        <v>0</v>
      </c>
      <c r="M496" s="76"/>
      <c r="N496" s="77"/>
      <c r="BB496" s="7">
        <v>1</v>
      </c>
      <c r="BC496" s="7">
        <v>1</v>
      </c>
    </row>
    <row r="497" spans="1:60" ht="28.2" customHeight="1">
      <c r="A497" s="67"/>
      <c r="B497" s="68"/>
      <c r="C497" s="68"/>
      <c r="D497" s="69"/>
      <c r="E497" s="103" t="s">
        <v>480</v>
      </c>
      <c r="F497" s="69" t="s">
        <v>481</v>
      </c>
      <c r="G497" s="70"/>
      <c r="H497" s="104">
        <v>3</v>
      </c>
      <c r="I497" s="72" t="s">
        <v>61</v>
      </c>
      <c r="J497" s="105"/>
      <c r="K497" s="74"/>
      <c r="L497" s="75">
        <f t="shared" si="23"/>
        <v>0</v>
      </c>
      <c r="M497" s="76"/>
      <c r="N497" s="77"/>
      <c r="BB497" s="7">
        <v>1</v>
      </c>
      <c r="BC497" s="7">
        <v>1</v>
      </c>
    </row>
    <row r="498" spans="1:60" ht="28.2" customHeight="1">
      <c r="A498" s="67"/>
      <c r="B498" s="68"/>
      <c r="C498" s="68"/>
      <c r="D498" s="69"/>
      <c r="E498" s="103" t="s">
        <v>482</v>
      </c>
      <c r="F498" s="69" t="s">
        <v>772</v>
      </c>
      <c r="G498" s="70"/>
      <c r="H498" s="104">
        <v>2</v>
      </c>
      <c r="I498" s="72" t="s">
        <v>61</v>
      </c>
      <c r="J498" s="105"/>
      <c r="K498" s="74"/>
      <c r="L498" s="75">
        <f t="shared" si="23"/>
        <v>0</v>
      </c>
      <c r="M498" s="76"/>
      <c r="N498" s="77"/>
      <c r="BB498" s="7">
        <v>1</v>
      </c>
      <c r="BC498" s="7">
        <v>1</v>
      </c>
    </row>
    <row r="499" spans="1:60" ht="28.2" customHeight="1">
      <c r="A499" s="67"/>
      <c r="B499" s="68"/>
      <c r="C499" s="68"/>
      <c r="D499" s="69"/>
      <c r="E499" s="103" t="s">
        <v>483</v>
      </c>
      <c r="F499" s="69" t="s">
        <v>484</v>
      </c>
      <c r="G499" s="70"/>
      <c r="H499" s="104">
        <v>1</v>
      </c>
      <c r="I499" s="72" t="s">
        <v>61</v>
      </c>
      <c r="J499" s="105"/>
      <c r="K499" s="74"/>
      <c r="L499" s="75">
        <f t="shared" si="23"/>
        <v>0</v>
      </c>
      <c r="M499" s="76"/>
      <c r="N499" s="77"/>
      <c r="BB499" s="7">
        <v>1</v>
      </c>
      <c r="BC499" s="7">
        <v>1</v>
      </c>
    </row>
    <row r="500" spans="1:60" ht="28.2" customHeight="1">
      <c r="A500" s="67"/>
      <c r="B500" s="68"/>
      <c r="C500" s="68"/>
      <c r="D500" s="69"/>
      <c r="E500" s="103" t="s">
        <v>485</v>
      </c>
      <c r="F500" s="69" t="s">
        <v>486</v>
      </c>
      <c r="G500" s="70"/>
      <c r="H500" s="104">
        <v>1</v>
      </c>
      <c r="I500" s="72" t="s">
        <v>61</v>
      </c>
      <c r="J500" s="105"/>
      <c r="K500" s="74"/>
      <c r="L500" s="75">
        <f t="shared" si="23"/>
        <v>0</v>
      </c>
      <c r="M500" s="76"/>
      <c r="N500" s="77"/>
      <c r="BB500" s="7">
        <v>1</v>
      </c>
      <c r="BC500" s="7">
        <v>1</v>
      </c>
    </row>
    <row r="501" spans="1:60" ht="28.2" customHeight="1">
      <c r="A501" s="67"/>
      <c r="B501" s="68"/>
      <c r="C501" s="68"/>
      <c r="D501" s="69"/>
      <c r="E501" s="103" t="s">
        <v>487</v>
      </c>
      <c r="F501" s="69" t="s">
        <v>488</v>
      </c>
      <c r="G501" s="70"/>
      <c r="H501" s="104">
        <v>1</v>
      </c>
      <c r="I501" s="72" t="s">
        <v>61</v>
      </c>
      <c r="J501" s="105"/>
      <c r="K501" s="74"/>
      <c r="L501" s="75">
        <f t="shared" si="23"/>
        <v>0</v>
      </c>
      <c r="M501" s="76"/>
      <c r="N501" s="77"/>
      <c r="BB501" s="7">
        <v>1</v>
      </c>
      <c r="BC501" s="7">
        <v>1</v>
      </c>
    </row>
    <row r="502" spans="1:60" ht="28.2" customHeight="1" thickBot="1">
      <c r="A502" s="81"/>
      <c r="B502" s="82"/>
      <c r="C502" s="82"/>
      <c r="D502" s="83"/>
      <c r="E502" s="106" t="s">
        <v>246</v>
      </c>
      <c r="F502" s="83" t="s">
        <v>247</v>
      </c>
      <c r="G502" s="84"/>
      <c r="H502" s="107">
        <v>1</v>
      </c>
      <c r="I502" s="86" t="s">
        <v>230</v>
      </c>
      <c r="J502" s="115"/>
      <c r="K502" s="88"/>
      <c r="L502" s="89">
        <f t="shared" si="23"/>
        <v>0</v>
      </c>
      <c r="M502" s="90"/>
      <c r="N502" s="91"/>
      <c r="BB502" s="7">
        <v>1</v>
      </c>
      <c r="BC502" s="7">
        <v>1</v>
      </c>
    </row>
    <row r="503" spans="1:60" ht="28.2" customHeight="1">
      <c r="A503" s="92"/>
      <c r="B503" s="93"/>
      <c r="C503" s="93"/>
      <c r="D503" s="94"/>
      <c r="E503" s="108" t="s">
        <v>248</v>
      </c>
      <c r="F503" s="94" t="s">
        <v>489</v>
      </c>
      <c r="G503" s="95"/>
      <c r="H503" s="109">
        <v>1</v>
      </c>
      <c r="I503" s="97" t="s">
        <v>230</v>
      </c>
      <c r="J503" s="110"/>
      <c r="K503" s="99"/>
      <c r="L503" s="100">
        <f t="shared" si="23"/>
        <v>0</v>
      </c>
      <c r="M503" s="101"/>
      <c r="N503" s="102"/>
      <c r="BB503" s="7">
        <v>1</v>
      </c>
      <c r="BC503" s="7">
        <v>1</v>
      </c>
    </row>
    <row r="504" spans="1:60" ht="28.2" customHeight="1">
      <c r="A504" s="67"/>
      <c r="B504" s="68"/>
      <c r="C504" s="68"/>
      <c r="D504" s="69"/>
      <c r="E504" s="103" t="s">
        <v>250</v>
      </c>
      <c r="F504" s="69" t="s">
        <v>251</v>
      </c>
      <c r="G504" s="70"/>
      <c r="H504" s="104">
        <v>1</v>
      </c>
      <c r="I504" s="72" t="s">
        <v>61</v>
      </c>
      <c r="J504" s="105"/>
      <c r="K504" s="74"/>
      <c r="L504" s="75">
        <f t="shared" si="23"/>
        <v>0</v>
      </c>
      <c r="M504" s="76"/>
      <c r="N504" s="77"/>
      <c r="BB504" s="7">
        <v>1</v>
      </c>
      <c r="BC504" s="7">
        <v>1</v>
      </c>
    </row>
    <row r="505" spans="1:60" ht="28.2" customHeight="1">
      <c r="A505" s="67"/>
      <c r="B505" s="68"/>
      <c r="C505" s="68"/>
      <c r="D505" s="69"/>
      <c r="E505" s="103" t="s">
        <v>490</v>
      </c>
      <c r="F505" s="69" t="s">
        <v>491</v>
      </c>
      <c r="G505" s="70"/>
      <c r="H505" s="104">
        <v>1</v>
      </c>
      <c r="I505" s="72" t="s">
        <v>26</v>
      </c>
      <c r="J505" s="105"/>
      <c r="K505" s="74"/>
      <c r="L505" s="75">
        <f t="shared" si="23"/>
        <v>0</v>
      </c>
      <c r="M505" s="76"/>
      <c r="N505" s="77"/>
      <c r="BB505" s="7">
        <v>1</v>
      </c>
      <c r="BC505" s="7">
        <v>1</v>
      </c>
    </row>
    <row r="506" spans="1:60" ht="28.2" customHeight="1">
      <c r="A506" s="67"/>
      <c r="B506" s="68"/>
      <c r="C506" s="68"/>
      <c r="D506" s="69"/>
      <c r="E506" s="103" t="s">
        <v>265</v>
      </c>
      <c r="F506" s="69" t="s">
        <v>266</v>
      </c>
      <c r="G506" s="70"/>
      <c r="H506" s="104">
        <v>1</v>
      </c>
      <c r="I506" s="72" t="s">
        <v>26</v>
      </c>
      <c r="J506" s="105"/>
      <c r="K506" s="74"/>
      <c r="L506" s="75">
        <f t="shared" si="23"/>
        <v>0</v>
      </c>
      <c r="M506" s="76"/>
      <c r="N506" s="77"/>
      <c r="BB506" s="7">
        <v>1</v>
      </c>
      <c r="BC506" s="7">
        <v>1</v>
      </c>
    </row>
    <row r="507" spans="1:60" ht="28.2" customHeight="1">
      <c r="A507" s="67"/>
      <c r="B507" s="68"/>
      <c r="C507" s="68"/>
      <c r="D507" s="69"/>
      <c r="E507" s="103" t="s">
        <v>492</v>
      </c>
      <c r="F507" s="69"/>
      <c r="G507" s="70"/>
      <c r="H507" s="104">
        <v>1</v>
      </c>
      <c r="I507" s="72" t="s">
        <v>26</v>
      </c>
      <c r="J507" s="105"/>
      <c r="K507" s="74"/>
      <c r="L507" s="75">
        <f t="shared" si="23"/>
        <v>0</v>
      </c>
      <c r="M507" s="76"/>
      <c r="N507" s="77"/>
      <c r="BB507" s="7">
        <v>1</v>
      </c>
      <c r="BC507" s="7">
        <v>1</v>
      </c>
    </row>
    <row r="508" spans="1:60" ht="28.2" customHeight="1">
      <c r="A508" s="67"/>
      <c r="B508" s="68"/>
      <c r="C508" s="68"/>
      <c r="D508" s="69"/>
      <c r="E508" s="103" t="s">
        <v>268</v>
      </c>
      <c r="F508" s="69" t="s">
        <v>269</v>
      </c>
      <c r="G508" s="70"/>
      <c r="H508" s="104">
        <v>1</v>
      </c>
      <c r="I508" s="72" t="s">
        <v>26</v>
      </c>
      <c r="J508" s="105"/>
      <c r="K508" s="74"/>
      <c r="L508" s="75">
        <f t="shared" si="23"/>
        <v>0</v>
      </c>
      <c r="M508" s="76"/>
      <c r="N508" s="77"/>
      <c r="BB508" s="7">
        <v>1</v>
      </c>
      <c r="BC508" s="7">
        <v>1</v>
      </c>
    </row>
    <row r="509" spans="1:60" ht="28.2" customHeight="1">
      <c r="A509" s="67"/>
      <c r="B509" s="68"/>
      <c r="C509" s="68"/>
      <c r="D509" s="69"/>
      <c r="E509" s="70"/>
      <c r="F509" s="69"/>
      <c r="G509" s="70"/>
      <c r="H509" s="71"/>
      <c r="I509" s="72"/>
      <c r="J509" s="73"/>
      <c r="K509" s="74"/>
      <c r="L509" s="75">
        <f t="shared" si="23"/>
        <v>0</v>
      </c>
      <c r="M509" s="76"/>
      <c r="N509" s="77"/>
    </row>
    <row r="510" spans="1:60" ht="28.2" customHeight="1">
      <c r="A510" s="67"/>
      <c r="B510" s="68" t="s">
        <v>773</v>
      </c>
      <c r="C510" s="68"/>
      <c r="D510" s="69"/>
      <c r="E510" s="70"/>
      <c r="F510" s="69"/>
      <c r="G510" s="70"/>
      <c r="H510" s="71"/>
      <c r="I510" s="72"/>
      <c r="J510" s="73"/>
      <c r="K510" s="74" t="s">
        <v>22</v>
      </c>
      <c r="L510" s="75">
        <f>SUBTOTAL(9,L511:L532)</f>
        <v>0</v>
      </c>
      <c r="M510" s="76" t="s">
        <v>23</v>
      </c>
      <c r="N510" s="77"/>
      <c r="BA510" s="7">
        <f>小計!$F$102</f>
        <v>1</v>
      </c>
      <c r="BG510" s="7" t="str">
        <f>IF(小計!$L$102="","",小計!$L$102)</f>
        <v/>
      </c>
      <c r="BH510" s="7" t="e">
        <f>IF(小計!#REF!="","",小計!#REF!)</f>
        <v>#REF!</v>
      </c>
    </row>
    <row r="511" spans="1:60" ht="28.2" customHeight="1">
      <c r="A511" s="67"/>
      <c r="B511" s="68"/>
      <c r="C511" s="68"/>
      <c r="D511" s="69"/>
      <c r="E511" s="127" t="s">
        <v>493</v>
      </c>
      <c r="F511" s="128" t="s">
        <v>494</v>
      </c>
      <c r="G511" s="70"/>
      <c r="H511" s="129">
        <v>2</v>
      </c>
      <c r="I511" s="72" t="s">
        <v>272</v>
      </c>
      <c r="J511" s="130"/>
      <c r="K511" s="74"/>
      <c r="L511" s="75">
        <f t="shared" ref="L511:L532" si="24">INT(H511*J511)</f>
        <v>0</v>
      </c>
      <c r="M511" s="76"/>
      <c r="N511" s="77"/>
      <c r="BB511" s="7">
        <v>1</v>
      </c>
      <c r="BC511" s="7">
        <v>1</v>
      </c>
    </row>
    <row r="512" spans="1:60" ht="28.2" customHeight="1">
      <c r="A512" s="67"/>
      <c r="B512" s="68"/>
      <c r="C512" s="68"/>
      <c r="D512" s="69"/>
      <c r="E512" s="127" t="s">
        <v>495</v>
      </c>
      <c r="F512" s="128" t="s">
        <v>496</v>
      </c>
      <c r="G512" s="70"/>
      <c r="H512" s="129">
        <v>6</v>
      </c>
      <c r="I512" s="72" t="s">
        <v>272</v>
      </c>
      <c r="J512" s="130"/>
      <c r="K512" s="74"/>
      <c r="L512" s="75">
        <f t="shared" si="24"/>
        <v>0</v>
      </c>
      <c r="M512" s="76"/>
      <c r="N512" s="77"/>
      <c r="BB512" s="7">
        <v>1</v>
      </c>
      <c r="BC512" s="7">
        <v>1</v>
      </c>
    </row>
    <row r="513" spans="1:55" ht="28.2" customHeight="1">
      <c r="A513" s="67"/>
      <c r="B513" s="68"/>
      <c r="C513" s="68"/>
      <c r="D513" s="69"/>
      <c r="E513" s="127" t="s">
        <v>497</v>
      </c>
      <c r="F513" s="128" t="s">
        <v>498</v>
      </c>
      <c r="G513" s="70"/>
      <c r="H513" s="129">
        <v>16</v>
      </c>
      <c r="I513" s="72" t="s">
        <v>272</v>
      </c>
      <c r="J513" s="130"/>
      <c r="K513" s="74"/>
      <c r="L513" s="75">
        <f t="shared" si="24"/>
        <v>0</v>
      </c>
      <c r="M513" s="76"/>
      <c r="N513" s="77"/>
      <c r="BB513" s="7">
        <v>1</v>
      </c>
      <c r="BC513" s="7">
        <v>1</v>
      </c>
    </row>
    <row r="514" spans="1:55" ht="28.2" customHeight="1">
      <c r="A514" s="67"/>
      <c r="B514" s="68"/>
      <c r="C514" s="68"/>
      <c r="D514" s="69"/>
      <c r="E514" s="127" t="s">
        <v>499</v>
      </c>
      <c r="F514" s="128" t="s">
        <v>500</v>
      </c>
      <c r="G514" s="70"/>
      <c r="H514" s="129">
        <v>2</v>
      </c>
      <c r="I514" s="72" t="s">
        <v>272</v>
      </c>
      <c r="J514" s="130"/>
      <c r="K514" s="74"/>
      <c r="L514" s="75">
        <f t="shared" si="24"/>
        <v>0</v>
      </c>
      <c r="M514" s="76"/>
      <c r="N514" s="77"/>
      <c r="BB514" s="7">
        <v>1</v>
      </c>
      <c r="BC514" s="7">
        <v>1</v>
      </c>
    </row>
    <row r="515" spans="1:55" ht="28.2" customHeight="1">
      <c r="A515" s="67"/>
      <c r="B515" s="68"/>
      <c r="C515" s="68"/>
      <c r="D515" s="69"/>
      <c r="E515" s="127" t="s">
        <v>501</v>
      </c>
      <c r="F515" s="128" t="s">
        <v>502</v>
      </c>
      <c r="G515" s="70"/>
      <c r="H515" s="129">
        <v>1</v>
      </c>
      <c r="I515" s="72" t="s">
        <v>272</v>
      </c>
      <c r="J515" s="130"/>
      <c r="K515" s="74"/>
      <c r="L515" s="75">
        <f t="shared" si="24"/>
        <v>0</v>
      </c>
      <c r="M515" s="76"/>
      <c r="N515" s="77"/>
      <c r="BB515" s="7">
        <v>1</v>
      </c>
      <c r="BC515" s="7">
        <v>1</v>
      </c>
    </row>
    <row r="516" spans="1:55" ht="28.2" customHeight="1">
      <c r="A516" s="67"/>
      <c r="B516" s="68"/>
      <c r="C516" s="68"/>
      <c r="D516" s="69"/>
      <c r="E516" s="127" t="s">
        <v>503</v>
      </c>
      <c r="F516" s="128" t="s">
        <v>504</v>
      </c>
      <c r="G516" s="70"/>
      <c r="H516" s="129">
        <v>5</v>
      </c>
      <c r="I516" s="72" t="s">
        <v>272</v>
      </c>
      <c r="J516" s="130"/>
      <c r="K516" s="74"/>
      <c r="L516" s="75">
        <f t="shared" si="24"/>
        <v>0</v>
      </c>
      <c r="M516" s="76"/>
      <c r="N516" s="77"/>
      <c r="BB516" s="7">
        <v>1</v>
      </c>
      <c r="BC516" s="7">
        <v>1</v>
      </c>
    </row>
    <row r="517" spans="1:55" ht="28.2" customHeight="1">
      <c r="A517" s="67"/>
      <c r="B517" s="68"/>
      <c r="C517" s="68"/>
      <c r="D517" s="69"/>
      <c r="E517" s="127" t="s">
        <v>505</v>
      </c>
      <c r="F517" s="128" t="s">
        <v>303</v>
      </c>
      <c r="G517" s="70"/>
      <c r="H517" s="129">
        <v>20</v>
      </c>
      <c r="I517" s="72" t="s">
        <v>272</v>
      </c>
      <c r="J517" s="130"/>
      <c r="K517" s="74"/>
      <c r="L517" s="75">
        <f t="shared" si="24"/>
        <v>0</v>
      </c>
      <c r="M517" s="76"/>
      <c r="N517" s="77"/>
      <c r="BB517" s="7">
        <v>1</v>
      </c>
      <c r="BC517" s="7">
        <v>1</v>
      </c>
    </row>
    <row r="518" spans="1:55" ht="28.2" customHeight="1">
      <c r="A518" s="67"/>
      <c r="B518" s="68"/>
      <c r="C518" s="68"/>
      <c r="D518" s="69"/>
      <c r="E518" s="127" t="s">
        <v>302</v>
      </c>
      <c r="F518" s="128" t="s">
        <v>303</v>
      </c>
      <c r="G518" s="70"/>
      <c r="H518" s="129">
        <v>11</v>
      </c>
      <c r="I518" s="72" t="s">
        <v>272</v>
      </c>
      <c r="J518" s="130"/>
      <c r="K518" s="74"/>
      <c r="L518" s="75">
        <f t="shared" si="24"/>
        <v>0</v>
      </c>
      <c r="M518" s="76"/>
      <c r="N518" s="77"/>
      <c r="BB518" s="7">
        <v>1</v>
      </c>
      <c r="BC518" s="7">
        <v>1</v>
      </c>
    </row>
    <row r="519" spans="1:55" ht="28.2" customHeight="1">
      <c r="A519" s="67"/>
      <c r="B519" s="68"/>
      <c r="C519" s="68"/>
      <c r="D519" s="69"/>
      <c r="E519" s="127" t="s">
        <v>506</v>
      </c>
      <c r="F519" s="128" t="s">
        <v>507</v>
      </c>
      <c r="G519" s="70"/>
      <c r="H519" s="129">
        <v>2</v>
      </c>
      <c r="I519" s="72" t="s">
        <v>272</v>
      </c>
      <c r="J519" s="130"/>
      <c r="K519" s="74"/>
      <c r="L519" s="75">
        <f t="shared" si="24"/>
        <v>0</v>
      </c>
      <c r="M519" s="76"/>
      <c r="N519" s="77"/>
      <c r="BB519" s="7">
        <v>1</v>
      </c>
      <c r="BC519" s="7">
        <v>1</v>
      </c>
    </row>
    <row r="520" spans="1:55" ht="28.2" customHeight="1">
      <c r="A520" s="67"/>
      <c r="B520" s="68"/>
      <c r="C520" s="68"/>
      <c r="D520" s="69"/>
      <c r="E520" s="127" t="s">
        <v>329</v>
      </c>
      <c r="F520" s="128" t="s">
        <v>330</v>
      </c>
      <c r="G520" s="70"/>
      <c r="H520" s="129">
        <v>2</v>
      </c>
      <c r="I520" s="72" t="s">
        <v>272</v>
      </c>
      <c r="J520" s="130"/>
      <c r="K520" s="74"/>
      <c r="L520" s="75">
        <f t="shared" si="24"/>
        <v>0</v>
      </c>
      <c r="M520" s="76"/>
      <c r="N520" s="77"/>
      <c r="BB520" s="7">
        <v>1</v>
      </c>
      <c r="BC520" s="7">
        <v>1</v>
      </c>
    </row>
    <row r="521" spans="1:55" ht="28.2" customHeight="1">
      <c r="A521" s="67"/>
      <c r="B521" s="68"/>
      <c r="C521" s="68"/>
      <c r="D521" s="69"/>
      <c r="E521" s="127" t="s">
        <v>192</v>
      </c>
      <c r="F521" s="128" t="s">
        <v>331</v>
      </c>
      <c r="G521" s="70"/>
      <c r="H521" s="129">
        <v>2</v>
      </c>
      <c r="I521" s="72" t="s">
        <v>272</v>
      </c>
      <c r="J521" s="130"/>
      <c r="K521" s="74"/>
      <c r="L521" s="75">
        <f t="shared" si="24"/>
        <v>0</v>
      </c>
      <c r="M521" s="76"/>
      <c r="N521" s="77"/>
      <c r="BB521" s="7">
        <v>1</v>
      </c>
      <c r="BC521" s="7">
        <v>1</v>
      </c>
    </row>
    <row r="522" spans="1:55" ht="28.2" customHeight="1" thickBot="1">
      <c r="A522" s="81"/>
      <c r="B522" s="82"/>
      <c r="C522" s="82"/>
      <c r="D522" s="83"/>
      <c r="E522" s="131" t="s">
        <v>508</v>
      </c>
      <c r="F522" s="132" t="s">
        <v>509</v>
      </c>
      <c r="G522" s="84"/>
      <c r="H522" s="133">
        <v>4</v>
      </c>
      <c r="I522" s="86" t="s">
        <v>61</v>
      </c>
      <c r="J522" s="134"/>
      <c r="K522" s="88"/>
      <c r="L522" s="89">
        <f t="shared" si="24"/>
        <v>0</v>
      </c>
      <c r="M522" s="90"/>
      <c r="N522" s="91"/>
      <c r="BB522" s="7">
        <v>1</v>
      </c>
      <c r="BC522" s="7">
        <v>1</v>
      </c>
    </row>
    <row r="523" spans="1:55" ht="28.2" customHeight="1">
      <c r="A523" s="92"/>
      <c r="B523" s="93"/>
      <c r="C523" s="93"/>
      <c r="D523" s="94"/>
      <c r="E523" s="135" t="s">
        <v>332</v>
      </c>
      <c r="F523" s="136" t="s">
        <v>333</v>
      </c>
      <c r="G523" s="95"/>
      <c r="H523" s="137">
        <v>21</v>
      </c>
      <c r="I523" s="97" t="s">
        <v>61</v>
      </c>
      <c r="J523" s="138"/>
      <c r="K523" s="99"/>
      <c r="L523" s="100">
        <f t="shared" si="24"/>
        <v>0</v>
      </c>
      <c r="M523" s="101"/>
      <c r="N523" s="102"/>
      <c r="BB523" s="7">
        <v>1</v>
      </c>
      <c r="BC523" s="7">
        <v>1</v>
      </c>
    </row>
    <row r="524" spans="1:55" ht="28.2" customHeight="1">
      <c r="A524" s="67"/>
      <c r="B524" s="68"/>
      <c r="C524" s="68"/>
      <c r="D524" s="69"/>
      <c r="E524" s="127" t="s">
        <v>192</v>
      </c>
      <c r="F524" s="128" t="s">
        <v>334</v>
      </c>
      <c r="G524" s="70"/>
      <c r="H524" s="129">
        <v>12</v>
      </c>
      <c r="I524" s="72" t="s">
        <v>61</v>
      </c>
      <c r="J524" s="130"/>
      <c r="K524" s="74"/>
      <c r="L524" s="75">
        <f t="shared" si="24"/>
        <v>0</v>
      </c>
      <c r="M524" s="76"/>
      <c r="N524" s="77"/>
      <c r="BB524" s="7">
        <v>1</v>
      </c>
      <c r="BC524" s="7">
        <v>1</v>
      </c>
    </row>
    <row r="525" spans="1:55" ht="28.2" customHeight="1">
      <c r="A525" s="67"/>
      <c r="B525" s="68"/>
      <c r="C525" s="68"/>
      <c r="D525" s="69"/>
      <c r="E525" s="127" t="s">
        <v>192</v>
      </c>
      <c r="F525" s="128" t="s">
        <v>335</v>
      </c>
      <c r="G525" s="70"/>
      <c r="H525" s="129">
        <v>2</v>
      </c>
      <c r="I525" s="72" t="s">
        <v>61</v>
      </c>
      <c r="J525" s="130"/>
      <c r="K525" s="74"/>
      <c r="L525" s="75">
        <f t="shared" si="24"/>
        <v>0</v>
      </c>
      <c r="M525" s="76"/>
      <c r="N525" s="77"/>
      <c r="BB525" s="7">
        <v>1</v>
      </c>
      <c r="BC525" s="7">
        <v>1</v>
      </c>
    </row>
    <row r="526" spans="1:55" ht="28.2" customHeight="1">
      <c r="A526" s="67"/>
      <c r="B526" s="68"/>
      <c r="C526" s="68"/>
      <c r="D526" s="69"/>
      <c r="E526" s="127" t="s">
        <v>192</v>
      </c>
      <c r="F526" s="128" t="s">
        <v>336</v>
      </c>
      <c r="G526" s="70"/>
      <c r="H526" s="129">
        <v>4</v>
      </c>
      <c r="I526" s="72" t="s">
        <v>61</v>
      </c>
      <c r="J526" s="130"/>
      <c r="K526" s="74"/>
      <c r="L526" s="75">
        <f t="shared" si="24"/>
        <v>0</v>
      </c>
      <c r="M526" s="76"/>
      <c r="N526" s="77"/>
      <c r="BB526" s="7">
        <v>1</v>
      </c>
      <c r="BC526" s="7">
        <v>1</v>
      </c>
    </row>
    <row r="527" spans="1:55" ht="28.2" customHeight="1">
      <c r="A527" s="67"/>
      <c r="B527" s="68"/>
      <c r="C527" s="68"/>
      <c r="D527" s="69"/>
      <c r="E527" s="127" t="s">
        <v>192</v>
      </c>
      <c r="F527" s="128" t="s">
        <v>337</v>
      </c>
      <c r="G527" s="70"/>
      <c r="H527" s="129">
        <v>6</v>
      </c>
      <c r="I527" s="72" t="s">
        <v>61</v>
      </c>
      <c r="J527" s="130"/>
      <c r="K527" s="74"/>
      <c r="L527" s="75">
        <f t="shared" si="24"/>
        <v>0</v>
      </c>
      <c r="M527" s="76"/>
      <c r="N527" s="77"/>
      <c r="BB527" s="7">
        <v>1</v>
      </c>
      <c r="BC527" s="7">
        <v>1</v>
      </c>
    </row>
    <row r="528" spans="1:55" ht="28.2" customHeight="1">
      <c r="A528" s="67"/>
      <c r="B528" s="68"/>
      <c r="C528" s="68"/>
      <c r="D528" s="69"/>
      <c r="E528" s="127" t="s">
        <v>192</v>
      </c>
      <c r="F528" s="128" t="s">
        <v>338</v>
      </c>
      <c r="G528" s="70"/>
      <c r="H528" s="129">
        <v>14</v>
      </c>
      <c r="I528" s="72" t="s">
        <v>61</v>
      </c>
      <c r="J528" s="130"/>
      <c r="K528" s="74"/>
      <c r="L528" s="75">
        <f t="shared" si="24"/>
        <v>0</v>
      </c>
      <c r="M528" s="76"/>
      <c r="N528" s="77"/>
      <c r="BB528" s="7">
        <v>1</v>
      </c>
      <c r="BC528" s="7">
        <v>1</v>
      </c>
    </row>
    <row r="529" spans="1:60" ht="28.2" customHeight="1">
      <c r="A529" s="67"/>
      <c r="B529" s="68"/>
      <c r="C529" s="68"/>
      <c r="D529" s="69"/>
      <c r="E529" s="127" t="s">
        <v>192</v>
      </c>
      <c r="F529" s="128" t="s">
        <v>389</v>
      </c>
      <c r="G529" s="70"/>
      <c r="H529" s="129">
        <v>2</v>
      </c>
      <c r="I529" s="72" t="s">
        <v>61</v>
      </c>
      <c r="J529" s="130"/>
      <c r="K529" s="74"/>
      <c r="L529" s="75">
        <f t="shared" si="24"/>
        <v>0</v>
      </c>
      <c r="M529" s="76"/>
      <c r="N529" s="77"/>
      <c r="BB529" s="7">
        <v>1</v>
      </c>
      <c r="BC529" s="7">
        <v>1</v>
      </c>
    </row>
    <row r="530" spans="1:60" ht="28.2" customHeight="1">
      <c r="A530" s="67"/>
      <c r="B530" s="68"/>
      <c r="C530" s="68"/>
      <c r="D530" s="69"/>
      <c r="E530" s="70" t="s">
        <v>192</v>
      </c>
      <c r="F530" s="128" t="s">
        <v>510</v>
      </c>
      <c r="G530" s="70"/>
      <c r="H530" s="129">
        <v>2</v>
      </c>
      <c r="I530" s="72" t="s">
        <v>61</v>
      </c>
      <c r="J530" s="130"/>
      <c r="K530" s="74"/>
      <c r="L530" s="75">
        <f t="shared" si="24"/>
        <v>0</v>
      </c>
      <c r="M530" s="76"/>
      <c r="N530" s="77"/>
      <c r="BB530" s="7">
        <v>1</v>
      </c>
      <c r="BC530" s="7">
        <v>1</v>
      </c>
    </row>
    <row r="531" spans="1:60" ht="28.2" customHeight="1">
      <c r="A531" s="67"/>
      <c r="B531" s="68"/>
      <c r="C531" s="68"/>
      <c r="D531" s="69"/>
      <c r="E531" s="70" t="s">
        <v>339</v>
      </c>
      <c r="F531" s="69"/>
      <c r="G531" s="70"/>
      <c r="H531" s="71">
        <v>2</v>
      </c>
      <c r="I531" s="72" t="s">
        <v>511</v>
      </c>
      <c r="J531" s="139"/>
      <c r="K531" s="74"/>
      <c r="L531" s="75">
        <f t="shared" si="24"/>
        <v>0</v>
      </c>
      <c r="M531" s="76"/>
      <c r="N531" s="77"/>
      <c r="BB531" s="7">
        <v>1</v>
      </c>
      <c r="BC531" s="7">
        <v>1</v>
      </c>
    </row>
    <row r="532" spans="1:60" ht="28.2" customHeight="1">
      <c r="A532" s="67"/>
      <c r="B532" s="68"/>
      <c r="C532" s="68"/>
      <c r="D532" s="69"/>
      <c r="E532" s="70"/>
      <c r="F532" s="69"/>
      <c r="G532" s="70"/>
      <c r="H532" s="71"/>
      <c r="I532" s="72"/>
      <c r="J532" s="139"/>
      <c r="K532" s="74"/>
      <c r="L532" s="75">
        <f t="shared" si="24"/>
        <v>0</v>
      </c>
      <c r="M532" s="76"/>
      <c r="N532" s="77"/>
    </row>
    <row r="533" spans="1:60" ht="28.2" customHeight="1">
      <c r="A533" s="67"/>
      <c r="B533" s="68" t="s">
        <v>774</v>
      </c>
      <c r="C533" s="68"/>
      <c r="D533" s="69"/>
      <c r="E533" s="70"/>
      <c r="F533" s="69"/>
      <c r="G533" s="70"/>
      <c r="H533" s="71"/>
      <c r="I533" s="72"/>
      <c r="J533" s="73"/>
      <c r="K533" s="74" t="s">
        <v>22</v>
      </c>
      <c r="L533" s="75">
        <f>SUBTOTAL(9,L534:L537)</f>
        <v>0</v>
      </c>
      <c r="M533" s="76" t="s">
        <v>23</v>
      </c>
      <c r="N533" s="77"/>
      <c r="BA533" s="7">
        <f>小計!$F$103</f>
        <v>1</v>
      </c>
      <c r="BG533" s="7" t="str">
        <f>IF(小計!$L$103="","",小計!$L$103)</f>
        <v/>
      </c>
      <c r="BH533" s="7" t="e">
        <f>IF(小計!#REF!="","",小計!#REF!)</f>
        <v>#REF!</v>
      </c>
    </row>
    <row r="534" spans="1:60" ht="28.2" customHeight="1">
      <c r="A534" s="67"/>
      <c r="B534" s="68"/>
      <c r="C534" s="68"/>
      <c r="D534" s="69"/>
      <c r="E534" s="103" t="s">
        <v>512</v>
      </c>
      <c r="F534" s="69" t="s">
        <v>513</v>
      </c>
      <c r="G534" s="70"/>
      <c r="H534" s="104">
        <v>1</v>
      </c>
      <c r="I534" s="72" t="s">
        <v>26</v>
      </c>
      <c r="J534" s="105"/>
      <c r="K534" s="74"/>
      <c r="L534" s="181" t="s">
        <v>790</v>
      </c>
      <c r="M534" s="76"/>
      <c r="N534" s="77"/>
      <c r="BB534" s="7">
        <v>1</v>
      </c>
      <c r="BC534" s="7">
        <v>1</v>
      </c>
    </row>
    <row r="535" spans="1:60" ht="28.2" customHeight="1">
      <c r="A535" s="67"/>
      <c r="B535" s="68"/>
      <c r="C535" s="68"/>
      <c r="D535" s="69"/>
      <c r="E535" s="103" t="s">
        <v>340</v>
      </c>
      <c r="F535" s="69"/>
      <c r="G535" s="70"/>
      <c r="H535" s="104">
        <v>1</v>
      </c>
      <c r="I535" s="72" t="s">
        <v>26</v>
      </c>
      <c r="J535" s="105"/>
      <c r="K535" s="74"/>
      <c r="L535" s="75">
        <f>INT(H535*J535)</f>
        <v>0</v>
      </c>
      <c r="M535" s="76"/>
      <c r="N535" s="77"/>
      <c r="BB535" s="7">
        <v>1</v>
      </c>
      <c r="BC535" s="7">
        <v>1</v>
      </c>
    </row>
    <row r="536" spans="1:60" ht="28.2" customHeight="1">
      <c r="A536" s="67"/>
      <c r="B536" s="68"/>
      <c r="C536" s="68"/>
      <c r="D536" s="69"/>
      <c r="E536" s="103" t="s">
        <v>90</v>
      </c>
      <c r="F536" s="69"/>
      <c r="G536" s="70"/>
      <c r="H536" s="104">
        <v>1</v>
      </c>
      <c r="I536" s="72" t="s">
        <v>26</v>
      </c>
      <c r="J536" s="105"/>
      <c r="K536" s="74"/>
      <c r="L536" s="75">
        <f>INT(H536*J536)</f>
        <v>0</v>
      </c>
      <c r="M536" s="76"/>
      <c r="N536" s="77"/>
      <c r="BB536" s="7">
        <v>1</v>
      </c>
      <c r="BC536" s="7">
        <v>1</v>
      </c>
    </row>
    <row r="537" spans="1:60" ht="28.2" customHeight="1">
      <c r="A537" s="67"/>
      <c r="B537" s="68"/>
      <c r="C537" s="68"/>
      <c r="D537" s="69"/>
      <c r="E537" s="103"/>
      <c r="F537" s="69"/>
      <c r="G537" s="70"/>
      <c r="H537" s="104"/>
      <c r="I537" s="72"/>
      <c r="J537" s="105"/>
      <c r="K537" s="74"/>
      <c r="L537" s="75">
        <f>INT(H537*J537)</f>
        <v>0</v>
      </c>
      <c r="M537" s="76"/>
      <c r="N537" s="77"/>
    </row>
    <row r="538" spans="1:60" ht="28.2" customHeight="1">
      <c r="A538" s="67"/>
      <c r="B538" s="68" t="s">
        <v>775</v>
      </c>
      <c r="C538" s="68"/>
      <c r="D538" s="69"/>
      <c r="E538" s="70"/>
      <c r="F538" s="69"/>
      <c r="G538" s="70"/>
      <c r="H538" s="71"/>
      <c r="I538" s="72"/>
      <c r="J538" s="73"/>
      <c r="K538" s="74" t="s">
        <v>22</v>
      </c>
      <c r="L538" s="75">
        <f>SUBTOTAL(9,L539:L544)</f>
        <v>0</v>
      </c>
      <c r="M538" s="76" t="s">
        <v>23</v>
      </c>
      <c r="N538" s="77"/>
      <c r="BA538" s="7">
        <f>小計!$F$104</f>
        <v>1</v>
      </c>
      <c r="BG538" s="7" t="str">
        <f>IF(小計!$L$104="","",小計!$L$104)</f>
        <v/>
      </c>
      <c r="BH538" s="7" t="e">
        <f>IF(小計!#REF!="","",小計!#REF!)</f>
        <v>#REF!</v>
      </c>
    </row>
    <row r="539" spans="1:60" ht="28.2" customHeight="1">
      <c r="A539" s="67"/>
      <c r="B539" s="68"/>
      <c r="C539" s="68"/>
      <c r="D539" s="69"/>
      <c r="E539" s="103" t="s">
        <v>92</v>
      </c>
      <c r="F539" s="69" t="s">
        <v>514</v>
      </c>
      <c r="G539" s="70"/>
      <c r="H539" s="104">
        <v>1</v>
      </c>
      <c r="I539" s="72" t="s">
        <v>26</v>
      </c>
      <c r="J539" s="105"/>
      <c r="K539" s="74"/>
      <c r="L539" s="75">
        <f t="shared" ref="L539:L544" si="25">INT(H539*J539)</f>
        <v>0</v>
      </c>
      <c r="M539" s="76"/>
      <c r="N539" s="77"/>
      <c r="BB539" s="7">
        <v>1</v>
      </c>
      <c r="BC539" s="7">
        <v>1</v>
      </c>
    </row>
    <row r="540" spans="1:60" ht="28.2" customHeight="1">
      <c r="A540" s="67"/>
      <c r="B540" s="68"/>
      <c r="C540" s="68"/>
      <c r="D540" s="69"/>
      <c r="E540" s="103" t="s">
        <v>90</v>
      </c>
      <c r="F540" s="69"/>
      <c r="G540" s="70"/>
      <c r="H540" s="104">
        <v>1</v>
      </c>
      <c r="I540" s="72" t="s">
        <v>26</v>
      </c>
      <c r="J540" s="105"/>
      <c r="K540" s="74"/>
      <c r="L540" s="75">
        <f t="shared" si="25"/>
        <v>0</v>
      </c>
      <c r="M540" s="76"/>
      <c r="N540" s="77"/>
      <c r="BB540" s="7">
        <v>1</v>
      </c>
      <c r="BC540" s="7">
        <v>1</v>
      </c>
    </row>
    <row r="541" spans="1:60" ht="28.2" customHeight="1">
      <c r="A541" s="67"/>
      <c r="B541" s="68"/>
      <c r="C541" s="68"/>
      <c r="D541" s="69"/>
      <c r="E541" s="103" t="s">
        <v>94</v>
      </c>
      <c r="F541" s="69"/>
      <c r="G541" s="70"/>
      <c r="H541" s="104">
        <v>1</v>
      </c>
      <c r="I541" s="72" t="s">
        <v>26</v>
      </c>
      <c r="J541" s="105"/>
      <c r="K541" s="74"/>
      <c r="L541" s="75">
        <f t="shared" si="25"/>
        <v>0</v>
      </c>
      <c r="M541" s="76"/>
      <c r="N541" s="77"/>
      <c r="BB541" s="7">
        <v>1</v>
      </c>
      <c r="BC541" s="7">
        <v>1</v>
      </c>
    </row>
    <row r="542" spans="1:60" ht="28.2" customHeight="1" thickBot="1">
      <c r="A542" s="81"/>
      <c r="B542" s="82"/>
      <c r="C542" s="82"/>
      <c r="D542" s="83"/>
      <c r="E542" s="106" t="s">
        <v>95</v>
      </c>
      <c r="F542" s="83" t="s">
        <v>341</v>
      </c>
      <c r="G542" s="84"/>
      <c r="H542" s="107">
        <v>1</v>
      </c>
      <c r="I542" s="86" t="s">
        <v>26</v>
      </c>
      <c r="J542" s="115"/>
      <c r="K542" s="88"/>
      <c r="L542" s="89">
        <f t="shared" si="25"/>
        <v>0</v>
      </c>
      <c r="M542" s="90"/>
      <c r="N542" s="91"/>
      <c r="BB542" s="7">
        <v>1</v>
      </c>
      <c r="BC542" s="7">
        <v>1</v>
      </c>
    </row>
    <row r="543" spans="1:60" ht="28.2" customHeight="1">
      <c r="A543" s="92"/>
      <c r="B543" s="93"/>
      <c r="C543" s="93"/>
      <c r="D543" s="94"/>
      <c r="E543" s="108" t="s">
        <v>96</v>
      </c>
      <c r="F543" s="94"/>
      <c r="G543" s="95"/>
      <c r="H543" s="109">
        <v>1</v>
      </c>
      <c r="I543" s="97" t="s">
        <v>26</v>
      </c>
      <c r="J543" s="110"/>
      <c r="K543" s="99"/>
      <c r="L543" s="100">
        <f t="shared" si="25"/>
        <v>0</v>
      </c>
      <c r="M543" s="101"/>
      <c r="N543" s="102"/>
      <c r="BB543" s="7">
        <v>1</v>
      </c>
      <c r="BC543" s="7">
        <v>1</v>
      </c>
    </row>
    <row r="544" spans="1:60" ht="28.2" customHeight="1">
      <c r="A544" s="67"/>
      <c r="B544" s="68"/>
      <c r="C544" s="68"/>
      <c r="D544" s="69"/>
      <c r="E544" s="70"/>
      <c r="F544" s="69"/>
      <c r="G544" s="70"/>
      <c r="H544" s="71"/>
      <c r="I544" s="72"/>
      <c r="J544" s="73"/>
      <c r="K544" s="74"/>
      <c r="L544" s="75">
        <f t="shared" si="25"/>
        <v>0</v>
      </c>
      <c r="M544" s="76"/>
      <c r="N544" s="77"/>
    </row>
    <row r="545" spans="1:60" ht="28.2" customHeight="1">
      <c r="A545" s="67"/>
      <c r="B545" s="68" t="s">
        <v>776</v>
      </c>
      <c r="C545" s="68"/>
      <c r="D545" s="69"/>
      <c r="E545" s="70"/>
      <c r="F545" s="69"/>
      <c r="G545" s="70"/>
      <c r="H545" s="71"/>
      <c r="I545" s="72"/>
      <c r="J545" s="73"/>
      <c r="K545" s="74" t="s">
        <v>22</v>
      </c>
      <c r="L545" s="184" t="s">
        <v>792</v>
      </c>
      <c r="M545" s="76" t="s">
        <v>23</v>
      </c>
      <c r="N545" s="77"/>
      <c r="BA545" s="7">
        <f>小計!$F$105</f>
        <v>1</v>
      </c>
      <c r="BG545" s="7" t="str">
        <f>IF(小計!$L$105="","",小計!$L$105)</f>
        <v/>
      </c>
      <c r="BH545" s="7" t="e">
        <f>IF(小計!#REF!="","",小計!#REF!)</f>
        <v>#REF!</v>
      </c>
    </row>
    <row r="546" spans="1:60" ht="28.2" customHeight="1">
      <c r="A546" s="67"/>
      <c r="B546" s="68"/>
      <c r="C546" s="68"/>
      <c r="D546" s="69"/>
      <c r="E546" s="70" t="s">
        <v>103</v>
      </c>
      <c r="F546" s="69"/>
      <c r="G546" s="70"/>
      <c r="H546" s="71">
        <v>1</v>
      </c>
      <c r="I546" s="72" t="s">
        <v>26</v>
      </c>
      <c r="J546" s="73"/>
      <c r="K546" s="74"/>
      <c r="L546" s="184" t="s">
        <v>792</v>
      </c>
      <c r="M546" s="76"/>
      <c r="N546" s="77"/>
      <c r="BB546" s="7">
        <v>1</v>
      </c>
      <c r="BC546" s="7">
        <v>1</v>
      </c>
    </row>
    <row r="547" spans="1:60" ht="28.2" customHeight="1">
      <c r="A547" s="67"/>
      <c r="B547" s="68"/>
      <c r="C547" s="68"/>
      <c r="D547" s="69"/>
      <c r="E547" s="103" t="s">
        <v>342</v>
      </c>
      <c r="F547" s="69" t="s">
        <v>343</v>
      </c>
      <c r="G547" s="70"/>
      <c r="H547" s="104">
        <v>1</v>
      </c>
      <c r="I547" s="72" t="s">
        <v>61</v>
      </c>
      <c r="J547" s="105"/>
      <c r="K547" s="74"/>
      <c r="L547" s="184" t="s">
        <v>792</v>
      </c>
      <c r="M547" s="76"/>
      <c r="N547" s="77"/>
      <c r="BB547" s="7">
        <v>1</v>
      </c>
      <c r="BC547" s="7">
        <v>1</v>
      </c>
    </row>
    <row r="548" spans="1:60" ht="28.2" customHeight="1">
      <c r="A548" s="67"/>
      <c r="B548" s="68"/>
      <c r="C548" s="68"/>
      <c r="D548" s="69"/>
      <c r="E548" s="70"/>
      <c r="F548" s="69"/>
      <c r="G548" s="70"/>
      <c r="H548" s="71"/>
      <c r="I548" s="72"/>
      <c r="J548" s="73"/>
      <c r="K548" s="74"/>
      <c r="L548" s="75">
        <f>INT(H548*J548)</f>
        <v>0</v>
      </c>
      <c r="M548" s="76"/>
      <c r="N548" s="77"/>
    </row>
    <row r="549" spans="1:60" ht="28.2" customHeight="1">
      <c r="A549" s="67" t="s">
        <v>777</v>
      </c>
      <c r="B549" s="68"/>
      <c r="C549" s="68"/>
      <c r="D549" s="69"/>
      <c r="E549" s="70"/>
      <c r="F549" s="69"/>
      <c r="G549" s="70"/>
      <c r="H549" s="71"/>
      <c r="I549" s="72"/>
      <c r="J549" s="73"/>
      <c r="K549" s="74" t="s">
        <v>20</v>
      </c>
      <c r="L549" s="75">
        <f>SUBTOTAL(9,L550:L602)</f>
        <v>0</v>
      </c>
      <c r="M549" s="76" t="s">
        <v>21</v>
      </c>
      <c r="N549" s="77"/>
      <c r="BA549" s="7">
        <f>小計!$F$107</f>
        <v>1</v>
      </c>
      <c r="BG549" s="7" t="str">
        <f>IF(小計!$L$107="","",小計!$L$107)</f>
        <v/>
      </c>
      <c r="BH549" s="7" t="e">
        <f>IF(小計!#REF!="","",小計!#REF!)</f>
        <v>#REF!</v>
      </c>
    </row>
    <row r="550" spans="1:60" ht="28.2" customHeight="1">
      <c r="A550" s="67"/>
      <c r="B550" s="68" t="s">
        <v>778</v>
      </c>
      <c r="C550" s="68"/>
      <c r="D550" s="69"/>
      <c r="E550" s="70"/>
      <c r="F550" s="69"/>
      <c r="G550" s="70"/>
      <c r="H550" s="71"/>
      <c r="I550" s="72"/>
      <c r="J550" s="73"/>
      <c r="K550" s="74" t="s">
        <v>22</v>
      </c>
      <c r="L550" s="75">
        <f>SUBTOTAL(9,L551:L559)</f>
        <v>0</v>
      </c>
      <c r="M550" s="76" t="s">
        <v>23</v>
      </c>
      <c r="N550" s="77"/>
      <c r="BA550" s="7">
        <f>小計!$F$108</f>
        <v>1</v>
      </c>
      <c r="BG550" s="7" t="str">
        <f>IF(小計!$L$108="","",小計!$L$108)</f>
        <v/>
      </c>
      <c r="BH550" s="7" t="e">
        <f>IF(小計!#REF!="","",小計!#REF!)</f>
        <v>#REF!</v>
      </c>
    </row>
    <row r="551" spans="1:60" ht="28.2" customHeight="1">
      <c r="A551" s="67"/>
      <c r="B551" s="68"/>
      <c r="C551" s="68"/>
      <c r="D551" s="69"/>
      <c r="E551" s="70" t="s">
        <v>516</v>
      </c>
      <c r="F551" s="69"/>
      <c r="G551" s="70"/>
      <c r="H551" s="71">
        <v>1</v>
      </c>
      <c r="I551" s="72" t="s">
        <v>26</v>
      </c>
      <c r="J551" s="73"/>
      <c r="K551" s="74"/>
      <c r="L551" s="75">
        <f t="shared" ref="L551:L559" si="26">INT(H551*J551)</f>
        <v>0</v>
      </c>
      <c r="M551" s="76"/>
      <c r="N551" s="145"/>
      <c r="BB551" s="7">
        <v>1</v>
      </c>
      <c r="BC551" s="7">
        <v>1</v>
      </c>
    </row>
    <row r="552" spans="1:60" ht="28.2" customHeight="1">
      <c r="A552" s="67"/>
      <c r="B552" s="68"/>
      <c r="C552" s="68"/>
      <c r="D552" s="69"/>
      <c r="E552" s="70" t="s">
        <v>517</v>
      </c>
      <c r="F552" s="69"/>
      <c r="G552" s="70"/>
      <c r="H552" s="71">
        <v>1</v>
      </c>
      <c r="I552" s="72" t="s">
        <v>26</v>
      </c>
      <c r="J552" s="73"/>
      <c r="K552" s="74"/>
      <c r="L552" s="75">
        <f t="shared" si="26"/>
        <v>0</v>
      </c>
      <c r="M552" s="76"/>
      <c r="N552" s="145"/>
      <c r="BB552" s="7">
        <v>1</v>
      </c>
      <c r="BC552" s="7">
        <v>1</v>
      </c>
    </row>
    <row r="553" spans="1:60" ht="28.2" customHeight="1">
      <c r="A553" s="67"/>
      <c r="B553" s="68"/>
      <c r="C553" s="68"/>
      <c r="D553" s="69"/>
      <c r="E553" s="70" t="s">
        <v>518</v>
      </c>
      <c r="F553" s="69"/>
      <c r="G553" s="70"/>
      <c r="H553" s="71">
        <v>1</v>
      </c>
      <c r="I553" s="72" t="s">
        <v>26</v>
      </c>
      <c r="J553" s="73"/>
      <c r="K553" s="74"/>
      <c r="L553" s="75">
        <f t="shared" si="26"/>
        <v>0</v>
      </c>
      <c r="M553" s="76"/>
      <c r="N553" s="145"/>
      <c r="BB553" s="7">
        <v>1</v>
      </c>
      <c r="BC553" s="7">
        <v>1</v>
      </c>
    </row>
    <row r="554" spans="1:60" ht="28.2" customHeight="1">
      <c r="A554" s="67"/>
      <c r="B554" s="68"/>
      <c r="C554" s="68"/>
      <c r="D554" s="69"/>
      <c r="E554" s="70" t="s">
        <v>519</v>
      </c>
      <c r="F554" s="69" t="s">
        <v>520</v>
      </c>
      <c r="G554" s="70"/>
      <c r="H554" s="71">
        <v>1</v>
      </c>
      <c r="I554" s="72" t="s">
        <v>26</v>
      </c>
      <c r="J554" s="73"/>
      <c r="K554" s="74"/>
      <c r="L554" s="75">
        <f t="shared" si="26"/>
        <v>0</v>
      </c>
      <c r="M554" s="76"/>
      <c r="N554" s="145"/>
      <c r="BB554" s="7">
        <v>1</v>
      </c>
      <c r="BC554" s="7">
        <v>1</v>
      </c>
    </row>
    <row r="555" spans="1:60" ht="28.2" customHeight="1">
      <c r="A555" s="67"/>
      <c r="B555" s="68"/>
      <c r="C555" s="68"/>
      <c r="D555" s="69"/>
      <c r="E555" s="70" t="s">
        <v>521</v>
      </c>
      <c r="F555" s="69"/>
      <c r="G555" s="70"/>
      <c r="H555" s="71">
        <v>1</v>
      </c>
      <c r="I555" s="72" t="s">
        <v>26</v>
      </c>
      <c r="J555" s="73"/>
      <c r="K555" s="74"/>
      <c r="L555" s="184" t="s">
        <v>792</v>
      </c>
      <c r="M555" s="76"/>
      <c r="N555" s="145"/>
      <c r="BB555" s="7">
        <v>1</v>
      </c>
      <c r="BC555" s="7">
        <v>1</v>
      </c>
    </row>
    <row r="556" spans="1:60" ht="28.2" customHeight="1">
      <c r="A556" s="67"/>
      <c r="B556" s="68"/>
      <c r="C556" s="68"/>
      <c r="D556" s="69"/>
      <c r="E556" s="70" t="s">
        <v>522</v>
      </c>
      <c r="F556" s="69"/>
      <c r="G556" s="70"/>
      <c r="H556" s="71">
        <v>1</v>
      </c>
      <c r="I556" s="72" t="s">
        <v>26</v>
      </c>
      <c r="J556" s="73"/>
      <c r="K556" s="74"/>
      <c r="L556" s="75">
        <f t="shared" si="26"/>
        <v>0</v>
      </c>
      <c r="M556" s="76"/>
      <c r="N556" s="145"/>
      <c r="BB556" s="7">
        <v>1</v>
      </c>
      <c r="BC556" s="7">
        <v>1</v>
      </c>
    </row>
    <row r="557" spans="1:60" ht="28.2" customHeight="1">
      <c r="A557" s="67"/>
      <c r="B557" s="68"/>
      <c r="C557" s="68"/>
      <c r="D557" s="69"/>
      <c r="E557" s="70" t="s">
        <v>523</v>
      </c>
      <c r="F557" s="69" t="s">
        <v>520</v>
      </c>
      <c r="G557" s="70"/>
      <c r="H557" s="71">
        <v>1</v>
      </c>
      <c r="I557" s="72" t="s">
        <v>26</v>
      </c>
      <c r="J557" s="73"/>
      <c r="K557" s="74"/>
      <c r="L557" s="75">
        <f t="shared" si="26"/>
        <v>0</v>
      </c>
      <c r="M557" s="76"/>
      <c r="N557" s="145"/>
      <c r="BB557" s="7">
        <v>1</v>
      </c>
      <c r="BC557" s="7">
        <v>1</v>
      </c>
    </row>
    <row r="558" spans="1:60" ht="28.2" customHeight="1">
      <c r="A558" s="67"/>
      <c r="B558" s="68"/>
      <c r="C558" s="68"/>
      <c r="D558" s="69"/>
      <c r="E558" s="70" t="s">
        <v>524</v>
      </c>
      <c r="F558" s="69"/>
      <c r="G558" s="70"/>
      <c r="H558" s="71">
        <v>1</v>
      </c>
      <c r="I558" s="72" t="s">
        <v>26</v>
      </c>
      <c r="J558" s="73"/>
      <c r="K558" s="74"/>
      <c r="L558" s="75">
        <f t="shared" si="26"/>
        <v>0</v>
      </c>
      <c r="M558" s="76"/>
      <c r="N558" s="145"/>
      <c r="BB558" s="7">
        <v>1</v>
      </c>
      <c r="BC558" s="7">
        <v>1</v>
      </c>
    </row>
    <row r="559" spans="1:60" ht="28.2" customHeight="1">
      <c r="A559" s="67"/>
      <c r="B559" s="68"/>
      <c r="C559" s="68"/>
      <c r="D559" s="69"/>
      <c r="E559" s="70"/>
      <c r="F559" s="69"/>
      <c r="G559" s="70"/>
      <c r="H559" s="71"/>
      <c r="I559" s="72"/>
      <c r="J559" s="73"/>
      <c r="K559" s="74"/>
      <c r="L559" s="75">
        <f t="shared" si="26"/>
        <v>0</v>
      </c>
      <c r="M559" s="76"/>
      <c r="N559" s="77"/>
    </row>
    <row r="560" spans="1:60" ht="28.2" customHeight="1">
      <c r="A560" s="67"/>
      <c r="B560" s="68" t="s">
        <v>779</v>
      </c>
      <c r="C560" s="68"/>
      <c r="D560" s="69"/>
      <c r="E560" s="70"/>
      <c r="F560" s="69"/>
      <c r="G560" s="70"/>
      <c r="H560" s="71"/>
      <c r="I560" s="72"/>
      <c r="J560" s="73"/>
      <c r="K560" s="74" t="s">
        <v>22</v>
      </c>
      <c r="L560" s="75">
        <f>SUBTOTAL(9,L561:L569)</f>
        <v>0</v>
      </c>
      <c r="M560" s="76" t="s">
        <v>23</v>
      </c>
      <c r="N560" s="77"/>
      <c r="BA560" s="7">
        <f>小計!$F$109</f>
        <v>1</v>
      </c>
      <c r="BG560" s="7" t="str">
        <f>IF(小計!$L$109="","",小計!$L$109)</f>
        <v/>
      </c>
      <c r="BH560" s="7" t="e">
        <f>IF(小計!#REF!="","",小計!#REF!)</f>
        <v>#REF!</v>
      </c>
    </row>
    <row r="561" spans="1:60" ht="28.2" customHeight="1">
      <c r="A561" s="67"/>
      <c r="B561" s="68"/>
      <c r="C561" s="68"/>
      <c r="D561" s="69"/>
      <c r="E561" s="70" t="s">
        <v>526</v>
      </c>
      <c r="F561" s="69" t="s">
        <v>527</v>
      </c>
      <c r="G561" s="70"/>
      <c r="H561" s="71">
        <v>1</v>
      </c>
      <c r="I561" s="72" t="s">
        <v>26</v>
      </c>
      <c r="J561" s="73"/>
      <c r="K561" s="74"/>
      <c r="L561" s="184" t="s">
        <v>792</v>
      </c>
      <c r="M561" s="76"/>
      <c r="N561" s="77" t="s">
        <v>791</v>
      </c>
      <c r="BB561" s="7">
        <v>1</v>
      </c>
      <c r="BC561" s="7">
        <v>1</v>
      </c>
    </row>
    <row r="562" spans="1:60" ht="28.2" customHeight="1" thickBot="1">
      <c r="A562" s="81"/>
      <c r="B562" s="82"/>
      <c r="C562" s="82"/>
      <c r="D562" s="83"/>
      <c r="E562" s="84" t="s">
        <v>528</v>
      </c>
      <c r="F562" s="83" t="s">
        <v>529</v>
      </c>
      <c r="G562" s="84"/>
      <c r="H562" s="85">
        <v>1</v>
      </c>
      <c r="I562" s="86" t="s">
        <v>26</v>
      </c>
      <c r="J562" s="87"/>
      <c r="K562" s="88"/>
      <c r="L562" s="183" t="s">
        <v>792</v>
      </c>
      <c r="M562" s="90"/>
      <c r="N562" s="91" t="s">
        <v>791</v>
      </c>
      <c r="BB562" s="7">
        <v>1</v>
      </c>
      <c r="BC562" s="7">
        <v>1</v>
      </c>
    </row>
    <row r="563" spans="1:60" ht="28.2" customHeight="1">
      <c r="A563" s="92"/>
      <c r="B563" s="93"/>
      <c r="C563" s="93"/>
      <c r="D563" s="94"/>
      <c r="E563" s="95" t="s">
        <v>530</v>
      </c>
      <c r="F563" s="94" t="s">
        <v>531</v>
      </c>
      <c r="G563" s="95"/>
      <c r="H563" s="96">
        <v>1</v>
      </c>
      <c r="I563" s="97" t="s">
        <v>26</v>
      </c>
      <c r="J563" s="98"/>
      <c r="K563" s="99"/>
      <c r="L563" s="185" t="s">
        <v>792</v>
      </c>
      <c r="M563" s="101"/>
      <c r="N563" s="102" t="s">
        <v>791</v>
      </c>
      <c r="BB563" s="7">
        <v>1</v>
      </c>
      <c r="BC563" s="7">
        <v>1</v>
      </c>
    </row>
    <row r="564" spans="1:60" ht="28.2" customHeight="1">
      <c r="A564" s="67"/>
      <c r="B564" s="68"/>
      <c r="C564" s="68"/>
      <c r="D564" s="69"/>
      <c r="E564" s="70" t="s">
        <v>532</v>
      </c>
      <c r="F564" s="69" t="s">
        <v>533</v>
      </c>
      <c r="G564" s="70"/>
      <c r="H564" s="71">
        <v>1</v>
      </c>
      <c r="I564" s="72" t="s">
        <v>26</v>
      </c>
      <c r="J564" s="73"/>
      <c r="K564" s="74"/>
      <c r="L564" s="184" t="s">
        <v>792</v>
      </c>
      <c r="M564" s="76"/>
      <c r="N564" s="77" t="s">
        <v>791</v>
      </c>
      <c r="BB564" s="7">
        <v>1</v>
      </c>
      <c r="BC564" s="7">
        <v>1</v>
      </c>
    </row>
    <row r="565" spans="1:60" ht="28.2" customHeight="1">
      <c r="A565" s="67"/>
      <c r="B565" s="68"/>
      <c r="C565" s="68"/>
      <c r="D565" s="69"/>
      <c r="E565" s="70" t="s">
        <v>534</v>
      </c>
      <c r="F565" s="69" t="s">
        <v>531</v>
      </c>
      <c r="G565" s="70"/>
      <c r="H565" s="71">
        <v>1</v>
      </c>
      <c r="I565" s="72" t="s">
        <v>26</v>
      </c>
      <c r="J565" s="73"/>
      <c r="K565" s="74"/>
      <c r="L565" s="75">
        <f t="shared" ref="L565:L569" si="27">INT(H565*J565)</f>
        <v>0</v>
      </c>
      <c r="M565" s="76"/>
      <c r="N565" s="77" t="s">
        <v>791</v>
      </c>
      <c r="BB565" s="7">
        <v>1</v>
      </c>
      <c r="BC565" s="7">
        <v>1</v>
      </c>
    </row>
    <row r="566" spans="1:60" ht="28.2" customHeight="1">
      <c r="A566" s="67"/>
      <c r="B566" s="68"/>
      <c r="C566" s="68"/>
      <c r="D566" s="69"/>
      <c r="E566" s="70" t="s">
        <v>535</v>
      </c>
      <c r="F566" s="69" t="s">
        <v>536</v>
      </c>
      <c r="G566" s="70"/>
      <c r="H566" s="71">
        <v>1</v>
      </c>
      <c r="I566" s="72" t="s">
        <v>26</v>
      </c>
      <c r="J566" s="73"/>
      <c r="K566" s="74"/>
      <c r="L566" s="75">
        <f t="shared" si="27"/>
        <v>0</v>
      </c>
      <c r="M566" s="76"/>
      <c r="N566" s="77" t="s">
        <v>791</v>
      </c>
      <c r="BB566" s="7">
        <v>1</v>
      </c>
      <c r="BC566" s="7">
        <v>1</v>
      </c>
    </row>
    <row r="567" spans="1:60" ht="28.2" customHeight="1">
      <c r="A567" s="67"/>
      <c r="B567" s="68"/>
      <c r="C567" s="68"/>
      <c r="D567" s="69"/>
      <c r="E567" s="70" t="s">
        <v>537</v>
      </c>
      <c r="F567" s="69" t="s">
        <v>538</v>
      </c>
      <c r="G567" s="70"/>
      <c r="H567" s="71">
        <v>1</v>
      </c>
      <c r="I567" s="72" t="s">
        <v>26</v>
      </c>
      <c r="J567" s="73"/>
      <c r="K567" s="74"/>
      <c r="L567" s="184" t="s">
        <v>792</v>
      </c>
      <c r="M567" s="76"/>
      <c r="N567" s="77" t="s">
        <v>791</v>
      </c>
      <c r="BB567" s="7">
        <v>1</v>
      </c>
      <c r="BC567" s="7">
        <v>1</v>
      </c>
    </row>
    <row r="568" spans="1:60" ht="28.2" customHeight="1">
      <c r="A568" s="67"/>
      <c r="B568" s="68"/>
      <c r="C568" s="68"/>
      <c r="D568" s="69"/>
      <c r="E568" s="70" t="s">
        <v>539</v>
      </c>
      <c r="F568" s="69"/>
      <c r="G568" s="70"/>
      <c r="H568" s="71">
        <v>1</v>
      </c>
      <c r="I568" s="72" t="s">
        <v>26</v>
      </c>
      <c r="J568" s="73"/>
      <c r="K568" s="74"/>
      <c r="L568" s="184" t="s">
        <v>792</v>
      </c>
      <c r="M568" s="76"/>
      <c r="N568" s="77" t="s">
        <v>791</v>
      </c>
      <c r="BB568" s="7">
        <v>1</v>
      </c>
      <c r="BC568" s="7">
        <v>1</v>
      </c>
    </row>
    <row r="569" spans="1:60" ht="28.2" customHeight="1">
      <c r="A569" s="67"/>
      <c r="B569" s="68"/>
      <c r="C569" s="68"/>
      <c r="D569" s="69"/>
      <c r="E569" s="70"/>
      <c r="F569" s="69"/>
      <c r="G569" s="70"/>
      <c r="H569" s="71"/>
      <c r="I569" s="72"/>
      <c r="J569" s="98"/>
      <c r="K569" s="99"/>
      <c r="L569" s="100">
        <f t="shared" si="27"/>
        <v>0</v>
      </c>
      <c r="M569" s="101"/>
      <c r="N569" s="102"/>
    </row>
    <row r="570" spans="1:60" ht="28.2" customHeight="1">
      <c r="A570" s="67"/>
      <c r="B570" s="68" t="s">
        <v>780</v>
      </c>
      <c r="C570" s="68"/>
      <c r="D570" s="69"/>
      <c r="E570" s="70"/>
      <c r="F570" s="69"/>
      <c r="G570" s="70"/>
      <c r="H570" s="71"/>
      <c r="I570" s="72"/>
      <c r="J570" s="73"/>
      <c r="K570" s="74" t="s">
        <v>22</v>
      </c>
      <c r="L570" s="184" t="s">
        <v>792</v>
      </c>
      <c r="M570" s="76" t="s">
        <v>23</v>
      </c>
      <c r="N570" s="77"/>
      <c r="BA570" s="7">
        <f>小計!$F$110</f>
        <v>1</v>
      </c>
      <c r="BG570" s="7" t="str">
        <f>IF(小計!$L$110="","",小計!$L$110)</f>
        <v/>
      </c>
      <c r="BH570" s="7" t="e">
        <f>IF(小計!#REF!="","",小計!#REF!)</f>
        <v>#REF!</v>
      </c>
    </row>
    <row r="571" spans="1:60" ht="28.2" customHeight="1">
      <c r="A571" s="67"/>
      <c r="B571" s="68"/>
      <c r="C571" s="68"/>
      <c r="D571" s="69"/>
      <c r="E571" s="70" t="s">
        <v>541</v>
      </c>
      <c r="F571" s="69" t="s">
        <v>542</v>
      </c>
      <c r="G571" s="70"/>
      <c r="H571" s="71">
        <v>1</v>
      </c>
      <c r="I571" s="72" t="s">
        <v>26</v>
      </c>
      <c r="J571" s="73"/>
      <c r="K571" s="74"/>
      <c r="L571" s="184" t="s">
        <v>792</v>
      </c>
      <c r="M571" s="76"/>
      <c r="N571" s="77"/>
      <c r="BB571" s="7">
        <v>1</v>
      </c>
      <c r="BC571" s="7">
        <v>1</v>
      </c>
    </row>
    <row r="572" spans="1:60" ht="28.2" customHeight="1">
      <c r="A572" s="67"/>
      <c r="B572" s="68"/>
      <c r="C572" s="68"/>
      <c r="D572" s="69"/>
      <c r="E572" s="70" t="s">
        <v>543</v>
      </c>
      <c r="F572" s="69" t="s">
        <v>544</v>
      </c>
      <c r="G572" s="70"/>
      <c r="H572" s="71">
        <v>1</v>
      </c>
      <c r="I572" s="72" t="s">
        <v>26</v>
      </c>
      <c r="J572" s="73"/>
      <c r="K572" s="74"/>
      <c r="L572" s="184" t="s">
        <v>792</v>
      </c>
      <c r="M572" s="76"/>
      <c r="N572" s="77"/>
      <c r="BB572" s="7">
        <v>1</v>
      </c>
      <c r="BC572" s="7">
        <v>1</v>
      </c>
    </row>
    <row r="573" spans="1:60" ht="28.2" customHeight="1">
      <c r="A573" s="67"/>
      <c r="B573" s="68"/>
      <c r="C573" s="68"/>
      <c r="D573" s="69"/>
      <c r="E573" s="70"/>
      <c r="F573" s="69" t="s">
        <v>545</v>
      </c>
      <c r="G573" s="70"/>
      <c r="H573" s="71"/>
      <c r="I573" s="72"/>
      <c r="J573" s="73"/>
      <c r="K573" s="74"/>
      <c r="L573" s="75">
        <f>INT(H573*J573)</f>
        <v>0</v>
      </c>
      <c r="M573" s="76"/>
      <c r="N573" s="77"/>
      <c r="BB573" s="7">
        <v>1</v>
      </c>
      <c r="BC573" s="7">
        <v>1</v>
      </c>
    </row>
    <row r="574" spans="1:60" ht="28.2" customHeight="1">
      <c r="A574" s="67"/>
      <c r="B574" s="68"/>
      <c r="C574" s="68"/>
      <c r="D574" s="69"/>
      <c r="E574" s="70"/>
      <c r="F574" s="69"/>
      <c r="G574" s="70"/>
      <c r="H574" s="71"/>
      <c r="I574" s="72"/>
      <c r="J574" s="73"/>
      <c r="K574" s="74"/>
      <c r="L574" s="75">
        <f>INT(H574*J574)</f>
        <v>0</v>
      </c>
      <c r="M574" s="76"/>
      <c r="N574" s="77"/>
    </row>
    <row r="575" spans="1:60" ht="28.2" customHeight="1">
      <c r="A575" s="67"/>
      <c r="B575" s="68" t="s">
        <v>781</v>
      </c>
      <c r="C575" s="68"/>
      <c r="D575" s="69"/>
      <c r="E575" s="70"/>
      <c r="F575" s="69"/>
      <c r="G575" s="70"/>
      <c r="H575" s="71"/>
      <c r="I575" s="72"/>
      <c r="J575" s="73"/>
      <c r="K575" s="74" t="s">
        <v>22</v>
      </c>
      <c r="L575" s="75">
        <f>SUBTOTAL(9,L576:L578)</f>
        <v>0</v>
      </c>
      <c r="M575" s="76" t="s">
        <v>23</v>
      </c>
      <c r="N575" s="77"/>
      <c r="BA575" s="7">
        <f>小計!$F$111</f>
        <v>1</v>
      </c>
      <c r="BG575" s="7" t="str">
        <f>IF(小計!$L$111="","",小計!$L$111)</f>
        <v/>
      </c>
      <c r="BH575" s="7" t="e">
        <f>IF(小計!#REF!="","",小計!#REF!)</f>
        <v>#REF!</v>
      </c>
    </row>
    <row r="576" spans="1:60" ht="28.2" customHeight="1">
      <c r="A576" s="67"/>
      <c r="B576" s="68"/>
      <c r="C576" s="68"/>
      <c r="D576" s="69"/>
      <c r="E576" s="70" t="s">
        <v>547</v>
      </c>
      <c r="F576" s="69"/>
      <c r="G576" s="70"/>
      <c r="H576" s="71">
        <v>1</v>
      </c>
      <c r="I576" s="72" t="s">
        <v>26</v>
      </c>
      <c r="J576" s="73"/>
      <c r="K576" s="74"/>
      <c r="L576" s="75">
        <f>INT(H576*J576)</f>
        <v>0</v>
      </c>
      <c r="M576" s="76"/>
      <c r="N576" s="77" t="s">
        <v>793</v>
      </c>
      <c r="BB576" s="7">
        <v>1</v>
      </c>
      <c r="BC576" s="7">
        <v>1</v>
      </c>
    </row>
    <row r="577" spans="1:60" ht="28.2" customHeight="1">
      <c r="A577" s="67"/>
      <c r="B577" s="68"/>
      <c r="C577" s="68"/>
      <c r="D577" s="69"/>
      <c r="E577" s="70" t="s">
        <v>548</v>
      </c>
      <c r="F577" s="69"/>
      <c r="G577" s="70"/>
      <c r="H577" s="71">
        <v>1</v>
      </c>
      <c r="I577" s="72" t="s">
        <v>26</v>
      </c>
      <c r="J577" s="73"/>
      <c r="K577" s="74"/>
      <c r="L577" s="75">
        <f>INT(H577*J577)</f>
        <v>0</v>
      </c>
      <c r="M577" s="76"/>
      <c r="N577" s="77" t="s">
        <v>789</v>
      </c>
      <c r="BB577" s="7">
        <v>1</v>
      </c>
      <c r="BC577" s="7">
        <v>1</v>
      </c>
    </row>
    <row r="578" spans="1:60" ht="28.2" customHeight="1">
      <c r="A578" s="67"/>
      <c r="B578" s="68"/>
      <c r="C578" s="68"/>
      <c r="D578" s="69"/>
      <c r="E578" s="70"/>
      <c r="F578" s="69"/>
      <c r="G578" s="70"/>
      <c r="H578" s="71"/>
      <c r="I578" s="72"/>
      <c r="J578" s="73"/>
      <c r="K578" s="74"/>
      <c r="L578" s="75">
        <f>INT(H578*J578)</f>
        <v>0</v>
      </c>
      <c r="M578" s="76"/>
      <c r="N578" s="77"/>
    </row>
    <row r="579" spans="1:60" ht="28.2" customHeight="1">
      <c r="A579" s="67"/>
      <c r="B579" s="68" t="s">
        <v>782</v>
      </c>
      <c r="C579" s="68"/>
      <c r="D579" s="69"/>
      <c r="E579" s="70"/>
      <c r="F579" s="69"/>
      <c r="G579" s="70"/>
      <c r="H579" s="71"/>
      <c r="I579" s="72"/>
      <c r="J579" s="73"/>
      <c r="K579" s="74" t="s">
        <v>22</v>
      </c>
      <c r="L579" s="75">
        <f>SUBTOTAL(9,L580:L582)</f>
        <v>0</v>
      </c>
      <c r="M579" s="76" t="s">
        <v>23</v>
      </c>
      <c r="N579" s="77"/>
      <c r="BA579" s="7">
        <f>小計!$F$112</f>
        <v>1</v>
      </c>
      <c r="BG579" s="7" t="str">
        <f>IF(小計!$L$112="","",小計!$L$112)</f>
        <v/>
      </c>
      <c r="BH579" s="7" t="e">
        <f>IF(小計!#REF!="","",小計!#REF!)</f>
        <v>#REF!</v>
      </c>
    </row>
    <row r="580" spans="1:60" ht="28.2" customHeight="1">
      <c r="A580" s="67"/>
      <c r="B580" s="68"/>
      <c r="C580" s="68"/>
      <c r="D580" s="69"/>
      <c r="E580" s="70" t="s">
        <v>547</v>
      </c>
      <c r="F580" s="69"/>
      <c r="G580" s="70"/>
      <c r="H580" s="71">
        <v>1</v>
      </c>
      <c r="I580" s="72" t="s">
        <v>26</v>
      </c>
      <c r="J580" s="73"/>
      <c r="K580" s="74"/>
      <c r="L580" s="75">
        <f>INT(H580*J580)</f>
        <v>0</v>
      </c>
      <c r="M580" s="76"/>
      <c r="N580" s="77"/>
      <c r="BB580" s="7">
        <v>1</v>
      </c>
      <c r="BC580" s="7">
        <v>1</v>
      </c>
    </row>
    <row r="581" spans="1:60" ht="28.2" customHeight="1">
      <c r="A581" s="67"/>
      <c r="B581" s="68"/>
      <c r="C581" s="68"/>
      <c r="D581" s="69"/>
      <c r="E581" s="70" t="s">
        <v>548</v>
      </c>
      <c r="F581" s="69"/>
      <c r="G581" s="70"/>
      <c r="H581" s="71">
        <v>1</v>
      </c>
      <c r="I581" s="72" t="s">
        <v>26</v>
      </c>
      <c r="J581" s="73"/>
      <c r="K581" s="74"/>
      <c r="L581" s="75">
        <f>INT(H581*J581)</f>
        <v>0</v>
      </c>
      <c r="M581" s="76"/>
      <c r="N581" s="77"/>
      <c r="BB581" s="7">
        <v>1</v>
      </c>
      <c r="BC581" s="7">
        <v>1</v>
      </c>
    </row>
    <row r="582" spans="1:60" ht="28.2" customHeight="1" thickBot="1">
      <c r="A582" s="81"/>
      <c r="B582" s="82"/>
      <c r="C582" s="82"/>
      <c r="D582" s="83"/>
      <c r="E582" s="84"/>
      <c r="F582" s="83"/>
      <c r="G582" s="84"/>
      <c r="H582" s="85"/>
      <c r="I582" s="86"/>
      <c r="J582" s="87"/>
      <c r="K582" s="88"/>
      <c r="L582" s="89">
        <f>INT(H582*J582)</f>
        <v>0</v>
      </c>
      <c r="M582" s="90"/>
      <c r="N582" s="91"/>
    </row>
    <row r="583" spans="1:60" ht="28.2" customHeight="1">
      <c r="A583" s="92"/>
      <c r="B583" s="93" t="s">
        <v>783</v>
      </c>
      <c r="C583" s="93"/>
      <c r="D583" s="94"/>
      <c r="E583" s="95"/>
      <c r="F583" s="94"/>
      <c r="G583" s="95"/>
      <c r="H583" s="96"/>
      <c r="I583" s="97"/>
      <c r="J583" s="98"/>
      <c r="K583" s="99" t="s">
        <v>22</v>
      </c>
      <c r="L583" s="100">
        <f>SUBTOTAL(9,L584:L602)</f>
        <v>0</v>
      </c>
      <c r="M583" s="101" t="s">
        <v>23</v>
      </c>
      <c r="N583" s="102"/>
      <c r="BA583" s="7">
        <f>小計!$F$113</f>
        <v>1</v>
      </c>
      <c r="BG583" s="7" t="str">
        <f>IF(小計!$L$113="","",小計!$L$113)</f>
        <v/>
      </c>
      <c r="BH583" s="7" t="e">
        <f>IF(小計!#REF!="","",小計!#REF!)</f>
        <v>#REF!</v>
      </c>
    </row>
    <row r="584" spans="1:60" ht="28.2" customHeight="1">
      <c r="A584" s="67"/>
      <c r="B584" s="68"/>
      <c r="C584" s="68"/>
      <c r="D584" s="69"/>
      <c r="E584" s="70" t="s">
        <v>547</v>
      </c>
      <c r="F584" s="69"/>
      <c r="G584" s="70"/>
      <c r="H584" s="71">
        <v>1</v>
      </c>
      <c r="I584" s="72" t="s">
        <v>26</v>
      </c>
      <c r="J584" s="73"/>
      <c r="K584" s="74"/>
      <c r="L584" s="75">
        <f t="shared" ref="L584:L602" si="28">INT(H584*J584)</f>
        <v>0</v>
      </c>
      <c r="M584" s="76"/>
      <c r="N584" s="77"/>
      <c r="BB584" s="7">
        <v>1</v>
      </c>
      <c r="BC584" s="7">
        <v>1</v>
      </c>
    </row>
    <row r="585" spans="1:60" ht="28.2" customHeight="1">
      <c r="A585" s="67"/>
      <c r="B585" s="68"/>
      <c r="C585" s="68"/>
      <c r="D585" s="69"/>
      <c r="E585" s="70" t="s">
        <v>548</v>
      </c>
      <c r="F585" s="69"/>
      <c r="G585" s="70"/>
      <c r="H585" s="71">
        <v>1</v>
      </c>
      <c r="I585" s="72" t="s">
        <v>26</v>
      </c>
      <c r="J585" s="73"/>
      <c r="K585" s="74"/>
      <c r="L585" s="75">
        <f t="shared" si="28"/>
        <v>0</v>
      </c>
      <c r="M585" s="76"/>
      <c r="N585" s="77"/>
      <c r="BB585" s="7">
        <v>1</v>
      </c>
      <c r="BC585" s="7">
        <v>1</v>
      </c>
    </row>
    <row r="586" spans="1:60" ht="28.2" customHeight="1">
      <c r="A586" s="67"/>
      <c r="B586" s="68"/>
      <c r="C586" s="68"/>
      <c r="D586" s="69"/>
      <c r="E586" s="70"/>
      <c r="F586" s="69"/>
      <c r="G586" s="70"/>
      <c r="H586" s="71"/>
      <c r="I586" s="72"/>
      <c r="J586" s="73"/>
      <c r="K586" s="74"/>
      <c r="L586" s="75">
        <f t="shared" si="28"/>
        <v>0</v>
      </c>
      <c r="M586" s="76"/>
      <c r="N586" s="77"/>
    </row>
    <row r="587" spans="1:60" ht="28.2" customHeight="1">
      <c r="A587" s="67"/>
      <c r="B587" s="68"/>
      <c r="C587" s="68"/>
      <c r="D587" s="69"/>
      <c r="E587" s="70"/>
      <c r="F587" s="69"/>
      <c r="G587" s="70"/>
      <c r="H587" s="71"/>
      <c r="I587" s="72"/>
      <c r="J587" s="73"/>
      <c r="K587" s="74"/>
      <c r="L587" s="75">
        <f t="shared" si="28"/>
        <v>0</v>
      </c>
      <c r="M587" s="76"/>
      <c r="N587" s="77"/>
    </row>
    <row r="588" spans="1:60" ht="28.2" customHeight="1">
      <c r="A588" s="67"/>
      <c r="B588" s="68"/>
      <c r="C588" s="68"/>
      <c r="D588" s="69"/>
      <c r="E588" s="70"/>
      <c r="F588" s="69"/>
      <c r="G588" s="70"/>
      <c r="H588" s="71"/>
      <c r="I588" s="72"/>
      <c r="J588" s="73"/>
      <c r="K588" s="74"/>
      <c r="L588" s="75">
        <f t="shared" si="28"/>
        <v>0</v>
      </c>
      <c r="M588" s="76"/>
      <c r="N588" s="77"/>
    </row>
    <row r="589" spans="1:60" ht="28.2" customHeight="1">
      <c r="A589" s="67"/>
      <c r="B589" s="68"/>
      <c r="C589" s="68"/>
      <c r="D589" s="69"/>
      <c r="E589" s="70"/>
      <c r="F589" s="69"/>
      <c r="G589" s="70"/>
      <c r="H589" s="71"/>
      <c r="I589" s="72"/>
      <c r="J589" s="73"/>
      <c r="K589" s="74"/>
      <c r="L589" s="75">
        <f t="shared" si="28"/>
        <v>0</v>
      </c>
      <c r="M589" s="76"/>
      <c r="N589" s="77"/>
    </row>
    <row r="590" spans="1:60" ht="28.2" customHeight="1">
      <c r="A590" s="67"/>
      <c r="B590" s="68"/>
      <c r="C590" s="68"/>
      <c r="D590" s="69"/>
      <c r="E590" s="70"/>
      <c r="F590" s="69"/>
      <c r="G590" s="70"/>
      <c r="H590" s="71"/>
      <c r="I590" s="72"/>
      <c r="J590" s="73"/>
      <c r="K590" s="74"/>
      <c r="L590" s="75">
        <f t="shared" si="28"/>
        <v>0</v>
      </c>
      <c r="M590" s="76"/>
      <c r="N590" s="77"/>
    </row>
    <row r="591" spans="1:60" ht="28.2" customHeight="1">
      <c r="A591" s="67"/>
      <c r="B591" s="68"/>
      <c r="C591" s="68"/>
      <c r="D591" s="69"/>
      <c r="E591" s="70"/>
      <c r="F591" s="69"/>
      <c r="G591" s="70"/>
      <c r="H591" s="71"/>
      <c r="I591" s="72"/>
      <c r="J591" s="73"/>
      <c r="K591" s="74"/>
      <c r="L591" s="75">
        <f t="shared" si="28"/>
        <v>0</v>
      </c>
      <c r="M591" s="76"/>
      <c r="N591" s="77"/>
    </row>
    <row r="592" spans="1:60" ht="28.2" customHeight="1">
      <c r="A592" s="67"/>
      <c r="B592" s="68"/>
      <c r="C592" s="68"/>
      <c r="D592" s="69"/>
      <c r="E592" s="70"/>
      <c r="F592" s="69"/>
      <c r="G592" s="70"/>
      <c r="H592" s="71"/>
      <c r="I592" s="72"/>
      <c r="J592" s="73"/>
      <c r="K592" s="74"/>
      <c r="L592" s="75">
        <f t="shared" si="28"/>
        <v>0</v>
      </c>
      <c r="M592" s="76"/>
      <c r="N592" s="77"/>
    </row>
    <row r="593" spans="1:14" ht="28.2" customHeight="1">
      <c r="A593" s="67"/>
      <c r="B593" s="68"/>
      <c r="C593" s="68"/>
      <c r="D593" s="69"/>
      <c r="E593" s="70"/>
      <c r="F593" s="69"/>
      <c r="G593" s="70"/>
      <c r="H593" s="71"/>
      <c r="I593" s="72"/>
      <c r="J593" s="73"/>
      <c r="K593" s="74"/>
      <c r="L593" s="75">
        <f t="shared" si="28"/>
        <v>0</v>
      </c>
      <c r="M593" s="76"/>
      <c r="N593" s="77"/>
    </row>
    <row r="594" spans="1:14" ht="28.2" customHeight="1">
      <c r="A594" s="67"/>
      <c r="B594" s="68"/>
      <c r="C594" s="68"/>
      <c r="D594" s="69"/>
      <c r="E594" s="70"/>
      <c r="F594" s="69"/>
      <c r="G594" s="70"/>
      <c r="H594" s="71"/>
      <c r="I594" s="72"/>
      <c r="J594" s="73"/>
      <c r="K594" s="74"/>
      <c r="L594" s="75">
        <f t="shared" si="28"/>
        <v>0</v>
      </c>
      <c r="M594" s="76"/>
      <c r="N594" s="77"/>
    </row>
    <row r="595" spans="1:14" ht="28.2" customHeight="1">
      <c r="A595" s="67"/>
      <c r="B595" s="68"/>
      <c r="C595" s="68"/>
      <c r="D595" s="69"/>
      <c r="E595" s="70"/>
      <c r="F595" s="69"/>
      <c r="G595" s="70"/>
      <c r="H595" s="71"/>
      <c r="I595" s="72"/>
      <c r="J595" s="73"/>
      <c r="K595" s="74"/>
      <c r="L595" s="75">
        <f t="shared" si="28"/>
        <v>0</v>
      </c>
      <c r="M595" s="76"/>
      <c r="N595" s="77"/>
    </row>
    <row r="596" spans="1:14" ht="28.2" customHeight="1">
      <c r="A596" s="67"/>
      <c r="B596" s="68"/>
      <c r="C596" s="68"/>
      <c r="D596" s="69"/>
      <c r="E596" s="70"/>
      <c r="F596" s="69"/>
      <c r="G596" s="70"/>
      <c r="H596" s="71"/>
      <c r="I596" s="72"/>
      <c r="J596" s="73"/>
      <c r="K596" s="74"/>
      <c r="L596" s="75">
        <f t="shared" si="28"/>
        <v>0</v>
      </c>
      <c r="M596" s="76"/>
      <c r="N596" s="77"/>
    </row>
    <row r="597" spans="1:14" ht="28.2" customHeight="1">
      <c r="A597" s="67"/>
      <c r="B597" s="68"/>
      <c r="C597" s="68"/>
      <c r="D597" s="69"/>
      <c r="E597" s="70"/>
      <c r="F597" s="69"/>
      <c r="G597" s="70"/>
      <c r="H597" s="71"/>
      <c r="I597" s="72"/>
      <c r="J597" s="73"/>
      <c r="K597" s="74"/>
      <c r="L597" s="75">
        <f t="shared" si="28"/>
        <v>0</v>
      </c>
      <c r="M597" s="76"/>
      <c r="N597" s="77"/>
    </row>
    <row r="598" spans="1:14" ht="28.2" customHeight="1">
      <c r="A598" s="67"/>
      <c r="B598" s="68"/>
      <c r="C598" s="68"/>
      <c r="D598" s="69"/>
      <c r="E598" s="70"/>
      <c r="F598" s="69"/>
      <c r="G598" s="70"/>
      <c r="H598" s="71"/>
      <c r="I598" s="72"/>
      <c r="J598" s="73"/>
      <c r="K598" s="74"/>
      <c r="L598" s="75">
        <f t="shared" si="28"/>
        <v>0</v>
      </c>
      <c r="M598" s="76"/>
      <c r="N598" s="77"/>
    </row>
    <row r="599" spans="1:14" ht="28.2" customHeight="1">
      <c r="A599" s="67"/>
      <c r="B599" s="68"/>
      <c r="C599" s="68"/>
      <c r="D599" s="69"/>
      <c r="E599" s="70"/>
      <c r="F599" s="69"/>
      <c r="G599" s="70"/>
      <c r="H599" s="71"/>
      <c r="I599" s="72"/>
      <c r="J599" s="73"/>
      <c r="K599" s="74"/>
      <c r="L599" s="75">
        <f t="shared" si="28"/>
        <v>0</v>
      </c>
      <c r="M599" s="76"/>
      <c r="N599" s="77"/>
    </row>
    <row r="600" spans="1:14" ht="28.2" customHeight="1">
      <c r="A600" s="67"/>
      <c r="B600" s="68"/>
      <c r="C600" s="68"/>
      <c r="D600" s="69"/>
      <c r="E600" s="70"/>
      <c r="F600" s="69"/>
      <c r="G600" s="70"/>
      <c r="H600" s="71"/>
      <c r="I600" s="72"/>
      <c r="J600" s="73"/>
      <c r="K600" s="74"/>
      <c r="L600" s="75"/>
      <c r="M600" s="76"/>
      <c r="N600" s="77"/>
    </row>
    <row r="601" spans="1:14" ht="28.2" customHeight="1">
      <c r="A601" s="67"/>
      <c r="B601" s="68"/>
      <c r="C601" s="68"/>
      <c r="D601" s="69"/>
      <c r="E601" s="70"/>
      <c r="F601" s="69"/>
      <c r="G601" s="70"/>
      <c r="H601" s="71"/>
      <c r="I601" s="72"/>
      <c r="J601" s="73"/>
      <c r="K601" s="74"/>
      <c r="L601" s="75">
        <f t="shared" si="28"/>
        <v>0</v>
      </c>
      <c r="M601" s="76"/>
      <c r="N601" s="77"/>
    </row>
    <row r="602" spans="1:14" ht="28.2" customHeight="1" thickBot="1">
      <c r="A602" s="81"/>
      <c r="B602" s="82"/>
      <c r="C602" s="82"/>
      <c r="D602" s="83"/>
      <c r="E602" s="84"/>
      <c r="F602" s="83"/>
      <c r="G602" s="84"/>
      <c r="H602" s="85"/>
      <c r="I602" s="86"/>
      <c r="J602" s="87"/>
      <c r="K602" s="88"/>
      <c r="L602" s="89">
        <f t="shared" si="28"/>
        <v>0</v>
      </c>
      <c r="M602" s="90"/>
      <c r="N602" s="91"/>
    </row>
  </sheetData>
  <sheetProtection formatCells="0" formatColumns="0"/>
  <dataConsolidate/>
  <mergeCells count="2">
    <mergeCell ref="F1:G1"/>
    <mergeCell ref="H2:M2"/>
  </mergeCells>
  <phoneticPr fontId="4"/>
  <printOptions horizontalCentered="1"/>
  <pageMargins left="0.59055118110236227" right="0.59055118110236227" top="0.78740157480314965" bottom="0.59055118110236227" header="0.59055118110236227" footer="0.39370078740157483"/>
  <pageSetup paperSize="9" scale="82" fitToHeight="0" orientation="landscape" r:id="rId1"/>
  <headerFooter alignWithMargins="0">
    <oddHeader>&amp;L奥出雲たたらと刀剣館展示改修工事</oddHeader>
    <oddFooter>&amp;L&amp;"Meiryo UI,標準"&amp;6 &amp;R&amp;"Meiryo UI,標準"&amp;6&amp;P / &amp;N</oddFooter>
  </headerFooter>
  <rowBreaks count="29" manualBreakCount="29">
    <brk id="22" max="21" man="1"/>
    <brk id="42" max="21" man="1"/>
    <brk id="62" max="15" man="1"/>
    <brk id="82" max="15" man="1"/>
    <brk id="102" max="21" man="1"/>
    <brk id="122" max="21" man="1"/>
    <brk id="142" max="21" man="1"/>
    <brk id="162" max="21" man="1"/>
    <brk id="182" max="21" man="1"/>
    <brk id="202" max="21" man="1"/>
    <brk id="222" max="21" man="1"/>
    <brk id="242" max="21" man="1"/>
    <brk id="262" max="21" man="1"/>
    <brk id="282" max="21" man="1"/>
    <brk id="302" max="21" man="1"/>
    <brk id="322" max="21" man="1"/>
    <brk id="342" max="21" man="1"/>
    <brk id="362" max="21" man="1"/>
    <brk id="382" max="21" man="1"/>
    <brk id="402" max="21" man="1"/>
    <brk id="422" max="21" man="1"/>
    <brk id="442" max="21" man="1"/>
    <brk id="462" max="21" man="1"/>
    <brk id="482" max="21" man="1"/>
    <brk id="502" max="21" man="1"/>
    <brk id="522" max="21" man="1"/>
    <brk id="542" max="21" man="1"/>
    <brk id="562" max="21" man="1"/>
    <brk id="582" max="21" man="1"/>
  </rowBreaks>
  <legacyDrawing r:id="rId2"/>
</worksheet>
</file>

<file path=docMetadata/LabelInfo.xml><?xml version="1.0" encoding="utf-8"?>
<clbl:labelList xmlns:clbl="http://schemas.microsoft.com/office/2020/mipLabelMetadata">
  <clbl:label id="{2bc97d0b-936b-44d5-bc99-a5ec96d61af5}" enabled="0" method="" siteId="{2bc97d0b-936b-44d5-bc99-a5ec96d61a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内訳書</vt:lpstr>
      <vt:lpstr>見積表紙</vt:lpstr>
      <vt:lpstr>小計</vt:lpstr>
      <vt:lpstr>見積り</vt:lpstr>
      <vt:lpstr>見積り!Print_Area</vt:lpstr>
      <vt:lpstr>見積表紙!Print_Area</vt:lpstr>
      <vt:lpstr>小計!Print_Area</vt:lpstr>
      <vt:lpstr>見積り!Print_Titles</vt:lpstr>
      <vt:lpstr>見積表紙!Print_Titles</vt:lpstr>
      <vt:lpstr>小計!Print_Titles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提出用見積</dc:title>
  <dc:creator>湯浅 晋平</dc:creator>
  <cp:lastModifiedBy>N25006</cp:lastModifiedBy>
  <cp:lastPrinted>2026-09-03T01:47:50Z</cp:lastPrinted>
  <dcterms:created xsi:type="dcterms:W3CDTF">2026-03-24T06:00:11Z</dcterms:created>
  <dcterms:modified xsi:type="dcterms:W3CDTF">2026-09-03T02:49:19Z</dcterms:modified>
</cp:coreProperties>
</file>